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Treviso\Quaterly Report\2022 - Q4\2022 Q4 - Elaborazioni e appendice\"/>
    </mc:Choice>
  </mc:AlternateContent>
  <xr:revisionPtr revIDLastSave="0" documentId="13_ncr:1_{46BB02FA-8B79-418F-AE9C-57C56FEB5BDA}" xr6:coauthVersionLast="47" xr6:coauthVersionMax="47" xr10:uidLastSave="{00000000-0000-0000-0000-000000000000}"/>
  <workbookProtection lockStructure="1"/>
  <bookViews>
    <workbookView xWindow="-120" yWindow="-120" windowWidth="29040" windowHeight="15840" tabRatio="891" xr2:uid="{00000000-000D-0000-FFFF-FFFF00000000}"/>
  </bookViews>
  <sheets>
    <sheet name="TERZIARIO" sheetId="105" r:id="rId1"/>
    <sheet name="Unità locali" sheetId="99" r:id="rId2"/>
    <sheet name="Imprenditori" sheetId="104" r:id="rId3"/>
    <sheet name="Mercato del lavoro" sheetId="103" r:id="rId4"/>
    <sheet name="Mandamenti" sheetId="116" r:id="rId5"/>
    <sheet name="COMMERCIO" sheetId="106" r:id="rId6"/>
    <sheet name="C-Unità locali" sheetId="107" r:id="rId7"/>
    <sheet name="C-Mercato del lavoro" sheetId="108" r:id="rId8"/>
    <sheet name="C-Mandamenti" sheetId="117" r:id="rId9"/>
    <sheet name="TURISMO" sheetId="109" r:id="rId10"/>
    <sheet name="T-Unità locali" sheetId="110" r:id="rId11"/>
    <sheet name="T-Mercato del lavoro" sheetId="111" r:id="rId12"/>
    <sheet name="T-Mandamenti" sheetId="118" r:id="rId13"/>
    <sheet name="SERVIZI" sheetId="112" r:id="rId14"/>
    <sheet name="S-Unità locali" sheetId="113" r:id="rId15"/>
    <sheet name="S-Mercato del lavoro" sheetId="114" r:id="rId16"/>
    <sheet name="S-Mandamenti" sheetId="119" r:id="rId17"/>
  </sheets>
  <externalReferences>
    <externalReference r:id="rId18"/>
  </externalReferenc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10" l="1"/>
  <c r="H34" i="110"/>
  <c r="H36" i="110"/>
  <c r="H45" i="113"/>
  <c r="E41" i="113"/>
  <c r="E47" i="113"/>
  <c r="H67" i="99"/>
  <c r="C67" i="99"/>
  <c r="Z67" i="99"/>
  <c r="H68" i="99"/>
  <c r="C68" i="99"/>
  <c r="Z68" i="99"/>
  <c r="N41" i="119"/>
  <c r="L41" i="119"/>
  <c r="K41" i="119"/>
  <c r="I41" i="119"/>
  <c r="H41" i="119"/>
  <c r="F41" i="119"/>
  <c r="E41" i="119"/>
  <c r="C41" i="119"/>
  <c r="N40" i="119"/>
  <c r="L40" i="119"/>
  <c r="K40" i="119"/>
  <c r="I40" i="119"/>
  <c r="H40" i="119"/>
  <c r="F40" i="119"/>
  <c r="E40" i="119"/>
  <c r="C40" i="119"/>
  <c r="N39" i="119"/>
  <c r="L39" i="119"/>
  <c r="K39" i="119"/>
  <c r="I39" i="119"/>
  <c r="H39" i="119"/>
  <c r="F39" i="119"/>
  <c r="E39" i="119"/>
  <c r="C39" i="119"/>
  <c r="N38" i="119"/>
  <c r="L38" i="119"/>
  <c r="K38" i="119"/>
  <c r="I38" i="119"/>
  <c r="H38" i="119"/>
  <c r="F38" i="119"/>
  <c r="E38" i="119"/>
  <c r="C38" i="119"/>
  <c r="N37" i="119"/>
  <c r="L37" i="119"/>
  <c r="K37" i="119"/>
  <c r="I37" i="119"/>
  <c r="H37" i="119"/>
  <c r="F37" i="119"/>
  <c r="E37" i="119"/>
  <c r="C37" i="119"/>
  <c r="N36" i="119"/>
  <c r="L36" i="119"/>
  <c r="K36" i="119"/>
  <c r="I36" i="119"/>
  <c r="H36" i="119"/>
  <c r="F36" i="119"/>
  <c r="E36" i="119"/>
  <c r="C36" i="119"/>
  <c r="N35" i="119"/>
  <c r="L35" i="119"/>
  <c r="K35" i="119"/>
  <c r="I35" i="119"/>
  <c r="H35" i="119"/>
  <c r="F35" i="119"/>
  <c r="E35" i="119"/>
  <c r="C35" i="119"/>
  <c r="N34" i="119"/>
  <c r="L34" i="119"/>
  <c r="K34" i="119"/>
  <c r="I34" i="119"/>
  <c r="H34" i="119"/>
  <c r="F34" i="119"/>
  <c r="E34" i="119"/>
  <c r="C34" i="119"/>
  <c r="N33" i="119"/>
  <c r="L33" i="119"/>
  <c r="K33" i="119"/>
  <c r="I33" i="119"/>
  <c r="H33" i="119"/>
  <c r="F33" i="119"/>
  <c r="E33" i="119"/>
  <c r="C33" i="119"/>
  <c r="N32" i="119"/>
  <c r="L32" i="119"/>
  <c r="K32" i="119"/>
  <c r="I32" i="119"/>
  <c r="H32" i="119"/>
  <c r="F32" i="119"/>
  <c r="E32" i="119"/>
  <c r="C32" i="119"/>
  <c r="N31" i="119"/>
  <c r="L31" i="119"/>
  <c r="K31" i="119"/>
  <c r="I31" i="119"/>
  <c r="H31" i="119"/>
  <c r="F31" i="119"/>
  <c r="E31" i="119"/>
  <c r="C31" i="119"/>
  <c r="N30" i="119"/>
  <c r="L30" i="119"/>
  <c r="K30" i="119"/>
  <c r="I30" i="119"/>
  <c r="H30" i="119"/>
  <c r="F30" i="119"/>
  <c r="E30" i="119"/>
  <c r="C30" i="119"/>
  <c r="N29" i="119"/>
  <c r="L29" i="119"/>
  <c r="K29" i="119"/>
  <c r="I29" i="119"/>
  <c r="H29" i="119"/>
  <c r="F29" i="119"/>
  <c r="E29" i="119"/>
  <c r="C29" i="119"/>
  <c r="N28" i="119"/>
  <c r="L28" i="119"/>
  <c r="K28" i="119"/>
  <c r="I28" i="119"/>
  <c r="H28" i="119"/>
  <c r="F28" i="119"/>
  <c r="E28" i="119"/>
  <c r="C28" i="119"/>
  <c r="N27" i="119"/>
  <c r="L27" i="119"/>
  <c r="K27" i="119"/>
  <c r="I27" i="119"/>
  <c r="H27" i="119"/>
  <c r="F27" i="119"/>
  <c r="E27" i="119"/>
  <c r="C27" i="119"/>
  <c r="N26" i="119"/>
  <c r="L26" i="119"/>
  <c r="K26" i="119"/>
  <c r="I26" i="119"/>
  <c r="H26" i="119"/>
  <c r="F26" i="119"/>
  <c r="E26" i="119"/>
  <c r="C26" i="119"/>
  <c r="N25" i="119"/>
  <c r="L25" i="119"/>
  <c r="K25" i="119"/>
  <c r="I25" i="119"/>
  <c r="H25" i="119"/>
  <c r="F25" i="119"/>
  <c r="E25" i="119"/>
  <c r="C25" i="119"/>
  <c r="N24" i="119"/>
  <c r="L24" i="119"/>
  <c r="K24" i="119"/>
  <c r="I24" i="119"/>
  <c r="H24" i="119"/>
  <c r="F24" i="119"/>
  <c r="E24" i="119"/>
  <c r="C24" i="119"/>
  <c r="N23" i="119"/>
  <c r="L23" i="119"/>
  <c r="K23" i="119"/>
  <c r="I23" i="119"/>
  <c r="H23" i="119"/>
  <c r="F23" i="119"/>
  <c r="E23" i="119"/>
  <c r="C23" i="119"/>
  <c r="N22" i="119"/>
  <c r="L22" i="119"/>
  <c r="K22" i="119"/>
  <c r="I22" i="119"/>
  <c r="H22" i="119"/>
  <c r="F22" i="119"/>
  <c r="E22" i="119"/>
  <c r="C22" i="119"/>
  <c r="N21" i="119"/>
  <c r="L21" i="119"/>
  <c r="K21" i="119"/>
  <c r="I21" i="119"/>
  <c r="H21" i="119"/>
  <c r="F21" i="119"/>
  <c r="E21" i="119"/>
  <c r="C21" i="119"/>
  <c r="N20" i="119"/>
  <c r="L20" i="119"/>
  <c r="K20" i="119"/>
  <c r="I20" i="119"/>
  <c r="H20" i="119"/>
  <c r="F20" i="119"/>
  <c r="E20" i="119"/>
  <c r="C20" i="119"/>
  <c r="E12" i="119"/>
  <c r="C12" i="119"/>
  <c r="E11" i="119"/>
  <c r="C11" i="119"/>
  <c r="E10" i="119"/>
  <c r="C10" i="119"/>
  <c r="E9" i="119"/>
  <c r="C9" i="119"/>
  <c r="E8" i="119"/>
  <c r="C8" i="119"/>
  <c r="H106" i="113"/>
  <c r="G106" i="113"/>
  <c r="F106" i="113"/>
  <c r="E106" i="113"/>
  <c r="D106" i="113"/>
  <c r="C106" i="113"/>
  <c r="H105" i="113"/>
  <c r="G105" i="113"/>
  <c r="F105" i="113"/>
  <c r="E105" i="113"/>
  <c r="D105" i="113"/>
  <c r="C105" i="113"/>
  <c r="H104" i="113"/>
  <c r="G104" i="113"/>
  <c r="F104" i="113"/>
  <c r="E104" i="113"/>
  <c r="D104" i="113"/>
  <c r="C104" i="113"/>
  <c r="H103" i="113"/>
  <c r="G103" i="113"/>
  <c r="F103" i="113"/>
  <c r="E103" i="113"/>
  <c r="D103" i="113"/>
  <c r="C103" i="113"/>
  <c r="H102" i="113"/>
  <c r="G102" i="113"/>
  <c r="F102" i="113"/>
  <c r="E102" i="113"/>
  <c r="D102" i="113"/>
  <c r="C102" i="113"/>
  <c r="H101" i="113"/>
  <c r="G101" i="113"/>
  <c r="F101" i="113"/>
  <c r="E101" i="113"/>
  <c r="D101" i="113"/>
  <c r="C101" i="113"/>
  <c r="H100" i="113"/>
  <c r="G100" i="113"/>
  <c r="F100" i="113"/>
  <c r="E100" i="113"/>
  <c r="D100" i="113"/>
  <c r="C100" i="113"/>
  <c r="H99" i="113"/>
  <c r="G99" i="113"/>
  <c r="F99" i="113"/>
  <c r="E99" i="113"/>
  <c r="D99" i="113"/>
  <c r="C99" i="113"/>
  <c r="H98" i="113"/>
  <c r="G98" i="113"/>
  <c r="F98" i="113"/>
  <c r="E98" i="113"/>
  <c r="D98" i="113"/>
  <c r="C98" i="113"/>
  <c r="H97" i="113"/>
  <c r="G97" i="113"/>
  <c r="F97" i="113"/>
  <c r="E97" i="113"/>
  <c r="D97" i="113"/>
  <c r="C97" i="113"/>
  <c r="H96" i="113"/>
  <c r="G96" i="113"/>
  <c r="F96" i="113"/>
  <c r="E96" i="113"/>
  <c r="D96" i="113"/>
  <c r="C96" i="113"/>
  <c r="H95" i="113"/>
  <c r="G95" i="113"/>
  <c r="F95" i="113"/>
  <c r="E95" i="113"/>
  <c r="D95" i="113"/>
  <c r="C95" i="113"/>
  <c r="H94" i="113"/>
  <c r="G94" i="113"/>
  <c r="F94" i="113"/>
  <c r="E94" i="113"/>
  <c r="D94" i="113"/>
  <c r="C94" i="113"/>
  <c r="H93" i="113"/>
  <c r="G93" i="113"/>
  <c r="F93" i="113"/>
  <c r="E93" i="113"/>
  <c r="D93" i="113"/>
  <c r="C93" i="113"/>
  <c r="H92" i="113"/>
  <c r="G92" i="113"/>
  <c r="F92" i="113"/>
  <c r="E92" i="113"/>
  <c r="D92" i="113"/>
  <c r="C92" i="113"/>
  <c r="H91" i="113"/>
  <c r="G91" i="113"/>
  <c r="F91" i="113"/>
  <c r="E91" i="113"/>
  <c r="D91" i="113"/>
  <c r="C91" i="113"/>
  <c r="H90" i="113"/>
  <c r="G90" i="113"/>
  <c r="F90" i="113"/>
  <c r="E90" i="113"/>
  <c r="D90" i="113"/>
  <c r="C90" i="113"/>
  <c r="H89" i="113"/>
  <c r="G89" i="113"/>
  <c r="F89" i="113"/>
  <c r="E89" i="113"/>
  <c r="D89" i="113"/>
  <c r="C89" i="113"/>
  <c r="H88" i="113"/>
  <c r="G88" i="113"/>
  <c r="F88" i="113"/>
  <c r="E88" i="113"/>
  <c r="D88" i="113"/>
  <c r="C88" i="113"/>
  <c r="H87" i="113"/>
  <c r="G87" i="113"/>
  <c r="F87" i="113"/>
  <c r="E87" i="113"/>
  <c r="D87" i="113"/>
  <c r="C87" i="113"/>
  <c r="H86" i="113"/>
  <c r="G86" i="113"/>
  <c r="F86" i="113"/>
  <c r="E86" i="113"/>
  <c r="D86" i="113"/>
  <c r="C86" i="113"/>
  <c r="H85" i="113"/>
  <c r="G85" i="113"/>
  <c r="F85" i="113"/>
  <c r="E85" i="113"/>
  <c r="D85" i="113"/>
  <c r="C85" i="113"/>
  <c r="H82" i="113"/>
  <c r="G82" i="113"/>
  <c r="F82" i="113"/>
  <c r="E82" i="113"/>
  <c r="D82" i="113"/>
  <c r="C82" i="113"/>
  <c r="H81" i="113"/>
  <c r="G81" i="113"/>
  <c r="F81" i="113"/>
  <c r="E81" i="113"/>
  <c r="D81" i="113"/>
  <c r="C81" i="113"/>
  <c r="H80" i="113"/>
  <c r="G80" i="113"/>
  <c r="F80" i="113"/>
  <c r="E80" i="113"/>
  <c r="D80" i="113"/>
  <c r="C80" i="113"/>
  <c r="H79" i="113"/>
  <c r="G79" i="113"/>
  <c r="F79" i="113"/>
  <c r="E79" i="113"/>
  <c r="D79" i="113"/>
  <c r="C79" i="113"/>
  <c r="H78" i="113"/>
  <c r="G78" i="113"/>
  <c r="F78" i="113"/>
  <c r="E78" i="113"/>
  <c r="D78" i="113"/>
  <c r="C78" i="113"/>
  <c r="H77" i="113"/>
  <c r="G77" i="113"/>
  <c r="F77" i="113"/>
  <c r="E77" i="113"/>
  <c r="D77" i="113"/>
  <c r="C77" i="113"/>
  <c r="H71" i="113"/>
  <c r="G71" i="113"/>
  <c r="F71" i="113"/>
  <c r="E71" i="113"/>
  <c r="D71" i="113"/>
  <c r="C71" i="113"/>
  <c r="H70" i="113"/>
  <c r="G70" i="113"/>
  <c r="F70" i="113"/>
  <c r="E70" i="113"/>
  <c r="D70" i="113"/>
  <c r="C70" i="113"/>
  <c r="H69" i="113"/>
  <c r="G69" i="113"/>
  <c r="F69" i="113"/>
  <c r="E69" i="113"/>
  <c r="D69" i="113"/>
  <c r="C69" i="113"/>
  <c r="H68" i="113"/>
  <c r="G68" i="113"/>
  <c r="F68" i="113"/>
  <c r="E68" i="113"/>
  <c r="D68" i="113"/>
  <c r="C68" i="113"/>
  <c r="H67" i="113"/>
  <c r="G67" i="113"/>
  <c r="F67" i="113"/>
  <c r="E67" i="113"/>
  <c r="D67" i="113"/>
  <c r="C67" i="113"/>
  <c r="H66" i="113"/>
  <c r="G66" i="113"/>
  <c r="F66" i="113"/>
  <c r="E66" i="113"/>
  <c r="D66" i="113"/>
  <c r="C66" i="113"/>
  <c r="H65" i="113"/>
  <c r="G65" i="113"/>
  <c r="F65" i="113"/>
  <c r="E65" i="113"/>
  <c r="D65" i="113"/>
  <c r="C65" i="113"/>
  <c r="H64" i="113"/>
  <c r="G64" i="113"/>
  <c r="F64" i="113"/>
  <c r="E64" i="113"/>
  <c r="D64" i="113"/>
  <c r="C64" i="113"/>
  <c r="I56" i="113"/>
  <c r="H56" i="113"/>
  <c r="F56" i="113"/>
  <c r="E56" i="113"/>
  <c r="C56" i="113"/>
  <c r="I55" i="113"/>
  <c r="H55" i="113"/>
  <c r="F55" i="113"/>
  <c r="E55" i="113"/>
  <c r="C55" i="113"/>
  <c r="I54" i="113"/>
  <c r="H54" i="113"/>
  <c r="F54" i="113"/>
  <c r="E54" i="113"/>
  <c r="C54" i="113"/>
  <c r="I53" i="113"/>
  <c r="F53" i="113"/>
  <c r="E53" i="113"/>
  <c r="C53" i="113"/>
  <c r="I52" i="113"/>
  <c r="H52" i="113"/>
  <c r="F52" i="113"/>
  <c r="E52" i="113"/>
  <c r="C52" i="113"/>
  <c r="I51" i="113"/>
  <c r="H51" i="113"/>
  <c r="F51" i="113"/>
  <c r="E51" i="113"/>
  <c r="C51" i="113"/>
  <c r="I50" i="113"/>
  <c r="H50" i="113"/>
  <c r="F50" i="113"/>
  <c r="E50" i="113"/>
  <c r="C50" i="113"/>
  <c r="I49" i="113"/>
  <c r="H49" i="113"/>
  <c r="F49" i="113"/>
  <c r="E49" i="113"/>
  <c r="C49" i="113"/>
  <c r="I48" i="113"/>
  <c r="H48" i="113"/>
  <c r="F48" i="113"/>
  <c r="E48" i="113"/>
  <c r="C48" i="113"/>
  <c r="F47" i="113"/>
  <c r="C47" i="113"/>
  <c r="I46" i="113"/>
  <c r="H46" i="113"/>
  <c r="F46" i="113"/>
  <c r="E46" i="113"/>
  <c r="C46" i="113"/>
  <c r="I45" i="113"/>
  <c r="F45" i="113"/>
  <c r="E45" i="113"/>
  <c r="C45" i="113"/>
  <c r="I44" i="113"/>
  <c r="H44" i="113"/>
  <c r="F44" i="113"/>
  <c r="E44" i="113"/>
  <c r="C44" i="113"/>
  <c r="I43" i="113"/>
  <c r="H43" i="113"/>
  <c r="F43" i="113"/>
  <c r="E43" i="113"/>
  <c r="C43" i="113"/>
  <c r="I42" i="113"/>
  <c r="H42" i="113"/>
  <c r="F42" i="113"/>
  <c r="C42" i="113"/>
  <c r="H41" i="113"/>
  <c r="F41" i="113"/>
  <c r="C41" i="113"/>
  <c r="I40" i="113"/>
  <c r="H40" i="113"/>
  <c r="F40" i="113"/>
  <c r="E40" i="113"/>
  <c r="C40" i="113"/>
  <c r="I39" i="113"/>
  <c r="H39" i="113"/>
  <c r="F39" i="113"/>
  <c r="E39" i="113"/>
  <c r="C39" i="113"/>
  <c r="I38" i="113"/>
  <c r="H38" i="113"/>
  <c r="F38" i="113"/>
  <c r="E38" i="113"/>
  <c r="C38" i="113"/>
  <c r="I37" i="113"/>
  <c r="H37" i="113"/>
  <c r="F37" i="113"/>
  <c r="E37" i="113"/>
  <c r="C37" i="113"/>
  <c r="H36" i="113"/>
  <c r="F36" i="113"/>
  <c r="E36" i="113"/>
  <c r="C36" i="113"/>
  <c r="I35" i="113"/>
  <c r="H35" i="113"/>
  <c r="F35" i="113"/>
  <c r="E35" i="113"/>
  <c r="C35" i="113"/>
  <c r="I31" i="113"/>
  <c r="H31" i="113"/>
  <c r="F31" i="113"/>
  <c r="E31" i="113"/>
  <c r="C31" i="113"/>
  <c r="I30" i="113"/>
  <c r="H30" i="113"/>
  <c r="F30" i="113"/>
  <c r="E30" i="113"/>
  <c r="C30" i="113"/>
  <c r="I29" i="113"/>
  <c r="H29" i="113"/>
  <c r="F29" i="113"/>
  <c r="E29" i="113"/>
  <c r="C29" i="113"/>
  <c r="I28" i="113"/>
  <c r="H28" i="113"/>
  <c r="F28" i="113"/>
  <c r="E28" i="113"/>
  <c r="C28" i="113"/>
  <c r="H27" i="113"/>
  <c r="F27" i="113"/>
  <c r="E27" i="113"/>
  <c r="C27" i="113"/>
  <c r="I26" i="113"/>
  <c r="H26" i="113"/>
  <c r="F26" i="113"/>
  <c r="E26" i="113"/>
  <c r="C26" i="113"/>
  <c r="I17" i="113"/>
  <c r="H17" i="113"/>
  <c r="F17" i="113"/>
  <c r="E17" i="113"/>
  <c r="C17" i="113"/>
  <c r="I16" i="113"/>
  <c r="H16" i="113"/>
  <c r="F16" i="113"/>
  <c r="E16" i="113"/>
  <c r="C16" i="113"/>
  <c r="I15" i="113"/>
  <c r="H15" i="113"/>
  <c r="F15" i="113"/>
  <c r="E15" i="113"/>
  <c r="C15" i="113"/>
  <c r="I14" i="113"/>
  <c r="H14" i="113"/>
  <c r="F14" i="113"/>
  <c r="E14" i="113"/>
  <c r="C14" i="113"/>
  <c r="I13" i="113"/>
  <c r="H13" i="113"/>
  <c r="F13" i="113"/>
  <c r="E13" i="113"/>
  <c r="C13" i="113"/>
  <c r="I12" i="113"/>
  <c r="H12" i="113"/>
  <c r="F12" i="113"/>
  <c r="E12" i="113"/>
  <c r="C12" i="113"/>
  <c r="I11" i="113"/>
  <c r="H11" i="113"/>
  <c r="F11" i="113"/>
  <c r="E11" i="113"/>
  <c r="C11" i="113"/>
  <c r="I10" i="113"/>
  <c r="H10" i="113"/>
  <c r="F10" i="113"/>
  <c r="E10" i="113"/>
  <c r="C10" i="113"/>
  <c r="N28" i="118"/>
  <c r="L28" i="118"/>
  <c r="K28" i="118"/>
  <c r="I28" i="118"/>
  <c r="H28" i="118"/>
  <c r="F28" i="118"/>
  <c r="E28" i="118"/>
  <c r="C28" i="118"/>
  <c r="N27" i="118"/>
  <c r="L27" i="118"/>
  <c r="K27" i="118"/>
  <c r="I27" i="118"/>
  <c r="H27" i="118"/>
  <c r="F27" i="118"/>
  <c r="E27" i="118"/>
  <c r="C27" i="118"/>
  <c r="N26" i="118"/>
  <c r="L26" i="118"/>
  <c r="K26" i="118"/>
  <c r="I26" i="118"/>
  <c r="H26" i="118"/>
  <c r="F26" i="118"/>
  <c r="E26" i="118"/>
  <c r="C26" i="118"/>
  <c r="N25" i="118"/>
  <c r="L25" i="118"/>
  <c r="K25" i="118"/>
  <c r="I25" i="118"/>
  <c r="H25" i="118"/>
  <c r="F25" i="118"/>
  <c r="E25" i="118"/>
  <c r="C25" i="118"/>
  <c r="N24" i="118"/>
  <c r="L24" i="118"/>
  <c r="K24" i="118"/>
  <c r="I24" i="118"/>
  <c r="H24" i="118"/>
  <c r="F24" i="118"/>
  <c r="E24" i="118"/>
  <c r="C24" i="118"/>
  <c r="N23" i="118"/>
  <c r="L23" i="118"/>
  <c r="K23" i="118"/>
  <c r="I23" i="118"/>
  <c r="H23" i="118"/>
  <c r="F23" i="118"/>
  <c r="E23" i="118"/>
  <c r="C23" i="118"/>
  <c r="N22" i="118"/>
  <c r="L22" i="118"/>
  <c r="K22" i="118"/>
  <c r="I22" i="118"/>
  <c r="H22" i="118"/>
  <c r="F22" i="118"/>
  <c r="E22" i="118"/>
  <c r="C22" i="118"/>
  <c r="N21" i="118"/>
  <c r="L21" i="118"/>
  <c r="K21" i="118"/>
  <c r="I21" i="118"/>
  <c r="H21" i="118"/>
  <c r="F21" i="118"/>
  <c r="E21" i="118"/>
  <c r="C21" i="118"/>
  <c r="N20" i="118"/>
  <c r="L20" i="118"/>
  <c r="K20" i="118"/>
  <c r="I20" i="118"/>
  <c r="H20" i="118"/>
  <c r="F20" i="118"/>
  <c r="E20" i="118"/>
  <c r="C20" i="118"/>
  <c r="E12" i="118"/>
  <c r="C12" i="118"/>
  <c r="E11" i="118"/>
  <c r="C11" i="118"/>
  <c r="E10" i="118"/>
  <c r="C10" i="118"/>
  <c r="E9" i="118"/>
  <c r="C9" i="118"/>
  <c r="E8" i="118"/>
  <c r="C8" i="118"/>
  <c r="H74" i="110"/>
  <c r="G74" i="110"/>
  <c r="F74" i="110"/>
  <c r="E74" i="110"/>
  <c r="D74" i="110"/>
  <c r="C74" i="110"/>
  <c r="H73" i="110"/>
  <c r="G73" i="110"/>
  <c r="F73" i="110"/>
  <c r="E73" i="110"/>
  <c r="D73" i="110"/>
  <c r="C73" i="110"/>
  <c r="H72" i="110"/>
  <c r="G72" i="110"/>
  <c r="F72" i="110"/>
  <c r="E72" i="110"/>
  <c r="D72" i="110"/>
  <c r="C72" i="110"/>
  <c r="H71" i="110"/>
  <c r="G71" i="110"/>
  <c r="F71" i="110"/>
  <c r="E71" i="110"/>
  <c r="D71" i="110"/>
  <c r="C71" i="110"/>
  <c r="H70" i="110"/>
  <c r="G70" i="110"/>
  <c r="F70" i="110"/>
  <c r="E70" i="110"/>
  <c r="D70" i="110"/>
  <c r="C70" i="110"/>
  <c r="H69" i="110"/>
  <c r="G69" i="110"/>
  <c r="F69" i="110"/>
  <c r="E69" i="110"/>
  <c r="D69" i="110"/>
  <c r="C69" i="110"/>
  <c r="H68" i="110"/>
  <c r="G68" i="110"/>
  <c r="F68" i="110"/>
  <c r="E68" i="110"/>
  <c r="D68" i="110"/>
  <c r="C68" i="110"/>
  <c r="H67" i="110"/>
  <c r="G67" i="110"/>
  <c r="F67" i="110"/>
  <c r="E67" i="110"/>
  <c r="D67" i="110"/>
  <c r="C67" i="110"/>
  <c r="H66" i="110"/>
  <c r="G66" i="110"/>
  <c r="F66" i="110"/>
  <c r="E66" i="110"/>
  <c r="D66" i="110"/>
  <c r="C66" i="110"/>
  <c r="H63" i="110"/>
  <c r="G63" i="110"/>
  <c r="F63" i="110"/>
  <c r="E63" i="110"/>
  <c r="D63" i="110"/>
  <c r="C63" i="110"/>
  <c r="H62" i="110"/>
  <c r="G62" i="110"/>
  <c r="F62" i="110"/>
  <c r="E62" i="110"/>
  <c r="D62" i="110"/>
  <c r="C62" i="110"/>
  <c r="H61" i="110"/>
  <c r="G61" i="110"/>
  <c r="F61" i="110"/>
  <c r="E61" i="110"/>
  <c r="D61" i="110"/>
  <c r="C61" i="110"/>
  <c r="H55" i="110"/>
  <c r="G55" i="110"/>
  <c r="F55" i="110"/>
  <c r="E55" i="110"/>
  <c r="D55" i="110"/>
  <c r="C55" i="110"/>
  <c r="H54" i="110"/>
  <c r="G54" i="110"/>
  <c r="F54" i="110"/>
  <c r="E54" i="110"/>
  <c r="D54" i="110"/>
  <c r="C54" i="110"/>
  <c r="H53" i="110"/>
  <c r="G53" i="110"/>
  <c r="F53" i="110"/>
  <c r="E53" i="110"/>
  <c r="D53" i="110"/>
  <c r="C53" i="110"/>
  <c r="H52" i="110"/>
  <c r="G52" i="110"/>
  <c r="F52" i="110"/>
  <c r="E52" i="110"/>
  <c r="D52" i="110"/>
  <c r="C52" i="110"/>
  <c r="H51" i="110"/>
  <c r="G51" i="110"/>
  <c r="F51" i="110"/>
  <c r="E51" i="110"/>
  <c r="D51" i="110"/>
  <c r="C51" i="110"/>
  <c r="H50" i="110"/>
  <c r="G50" i="110"/>
  <c r="F50" i="110"/>
  <c r="E50" i="110"/>
  <c r="D50" i="110"/>
  <c r="C50" i="110"/>
  <c r="H49" i="110"/>
  <c r="G49" i="110"/>
  <c r="F49" i="110"/>
  <c r="E49" i="110"/>
  <c r="D49" i="110"/>
  <c r="C49" i="110"/>
  <c r="H48" i="110"/>
  <c r="G48" i="110"/>
  <c r="F48" i="110"/>
  <c r="E48" i="110"/>
  <c r="D48" i="110"/>
  <c r="C48" i="110"/>
  <c r="I40" i="110"/>
  <c r="F40" i="110"/>
  <c r="E40" i="110"/>
  <c r="C40" i="110"/>
  <c r="I39" i="110"/>
  <c r="H39" i="110"/>
  <c r="F39" i="110"/>
  <c r="E39" i="110"/>
  <c r="C39" i="110"/>
  <c r="I38" i="110"/>
  <c r="H38" i="110"/>
  <c r="F38" i="110"/>
  <c r="E38" i="110"/>
  <c r="C38" i="110"/>
  <c r="F37" i="110"/>
  <c r="E37" i="110"/>
  <c r="C37" i="110"/>
  <c r="I36" i="110"/>
  <c r="F36" i="110"/>
  <c r="E36" i="110"/>
  <c r="C36" i="110"/>
  <c r="I35" i="110"/>
  <c r="H35" i="110"/>
  <c r="F35" i="110"/>
  <c r="E35" i="110"/>
  <c r="C35" i="110"/>
  <c r="I34" i="110"/>
  <c r="F34" i="110"/>
  <c r="E34" i="110"/>
  <c r="C34" i="110"/>
  <c r="I33" i="110"/>
  <c r="H33" i="110"/>
  <c r="F33" i="110"/>
  <c r="E33" i="110"/>
  <c r="C33" i="110"/>
  <c r="I32" i="110"/>
  <c r="H32" i="110"/>
  <c r="F32" i="110"/>
  <c r="E32" i="110"/>
  <c r="C32" i="110"/>
  <c r="I28" i="110"/>
  <c r="H28" i="110"/>
  <c r="F28" i="110"/>
  <c r="E28" i="110"/>
  <c r="C28" i="110"/>
  <c r="I27" i="110"/>
  <c r="H27" i="110"/>
  <c r="F27" i="110"/>
  <c r="E27" i="110"/>
  <c r="C27" i="110"/>
  <c r="I26" i="110"/>
  <c r="H26" i="110"/>
  <c r="F26" i="110"/>
  <c r="E26" i="110"/>
  <c r="C26" i="110"/>
  <c r="I17" i="110"/>
  <c r="H17" i="110"/>
  <c r="F17" i="110"/>
  <c r="E17" i="110"/>
  <c r="C17" i="110"/>
  <c r="I16" i="110"/>
  <c r="H16" i="110"/>
  <c r="F16" i="110"/>
  <c r="E16" i="110"/>
  <c r="C16" i="110"/>
  <c r="I15" i="110"/>
  <c r="H15" i="110"/>
  <c r="F15" i="110"/>
  <c r="E15" i="110"/>
  <c r="C15" i="110"/>
  <c r="I14" i="110"/>
  <c r="H14" i="110"/>
  <c r="F14" i="110"/>
  <c r="E14" i="110"/>
  <c r="C14" i="110"/>
  <c r="I13" i="110"/>
  <c r="H13" i="110"/>
  <c r="F13" i="110"/>
  <c r="E13" i="110"/>
  <c r="C13" i="110"/>
  <c r="I12" i="110"/>
  <c r="H12" i="110"/>
  <c r="F12" i="110"/>
  <c r="E12" i="110"/>
  <c r="C12" i="110"/>
  <c r="I11" i="110"/>
  <c r="H11" i="110"/>
  <c r="F11" i="110"/>
  <c r="E11" i="110"/>
  <c r="C11" i="110"/>
  <c r="I10" i="110"/>
  <c r="H10" i="110"/>
  <c r="F10" i="110"/>
  <c r="E10" i="110"/>
  <c r="C10" i="110"/>
  <c r="N28" i="117"/>
  <c r="L28" i="117"/>
  <c r="K28" i="117"/>
  <c r="I28" i="117"/>
  <c r="H28" i="117"/>
  <c r="F28" i="117"/>
  <c r="E28" i="117"/>
  <c r="C28" i="117"/>
  <c r="N27" i="117"/>
  <c r="L27" i="117"/>
  <c r="K27" i="117"/>
  <c r="I27" i="117"/>
  <c r="H27" i="117"/>
  <c r="F27" i="117"/>
  <c r="E27" i="117"/>
  <c r="C27" i="117"/>
  <c r="N26" i="117"/>
  <c r="L26" i="117"/>
  <c r="K26" i="117"/>
  <c r="I26" i="117"/>
  <c r="H26" i="117"/>
  <c r="F26" i="117"/>
  <c r="E26" i="117"/>
  <c r="C26" i="117"/>
  <c r="N25" i="117"/>
  <c r="L25" i="117"/>
  <c r="K25" i="117"/>
  <c r="I25" i="117"/>
  <c r="H25" i="117"/>
  <c r="F25" i="117"/>
  <c r="E25" i="117"/>
  <c r="C25" i="117"/>
  <c r="N24" i="117"/>
  <c r="L24" i="117"/>
  <c r="K24" i="117"/>
  <c r="I24" i="117"/>
  <c r="H24" i="117"/>
  <c r="F24" i="117"/>
  <c r="E24" i="117"/>
  <c r="C24" i="117"/>
  <c r="N23" i="117"/>
  <c r="L23" i="117"/>
  <c r="K23" i="117"/>
  <c r="I23" i="117"/>
  <c r="H23" i="117"/>
  <c r="F23" i="117"/>
  <c r="E23" i="117"/>
  <c r="C23" i="117"/>
  <c r="N22" i="117"/>
  <c r="L22" i="117"/>
  <c r="K22" i="117"/>
  <c r="I22" i="117"/>
  <c r="H22" i="117"/>
  <c r="F22" i="117"/>
  <c r="E22" i="117"/>
  <c r="C22" i="117"/>
  <c r="N21" i="117"/>
  <c r="L21" i="117"/>
  <c r="K21" i="117"/>
  <c r="I21" i="117"/>
  <c r="H21" i="117"/>
  <c r="F21" i="117"/>
  <c r="E21" i="117"/>
  <c r="C21" i="117"/>
  <c r="N20" i="117"/>
  <c r="L20" i="117"/>
  <c r="K20" i="117"/>
  <c r="I20" i="117"/>
  <c r="H20" i="117"/>
  <c r="F20" i="117"/>
  <c r="E20" i="117"/>
  <c r="C20" i="117"/>
  <c r="E12" i="117"/>
  <c r="C12" i="117"/>
  <c r="E11" i="117"/>
  <c r="C11" i="117"/>
  <c r="E10" i="117"/>
  <c r="C10" i="117"/>
  <c r="E9" i="117"/>
  <c r="C9" i="117"/>
  <c r="E8" i="117"/>
  <c r="C8" i="117"/>
  <c r="H74" i="107"/>
  <c r="G74" i="107"/>
  <c r="F74" i="107"/>
  <c r="E74" i="107"/>
  <c r="D74" i="107"/>
  <c r="C74" i="107"/>
  <c r="H73" i="107"/>
  <c r="G73" i="107"/>
  <c r="F73" i="107"/>
  <c r="E73" i="107"/>
  <c r="D73" i="107"/>
  <c r="C73" i="107"/>
  <c r="H72" i="107"/>
  <c r="G72" i="107"/>
  <c r="F72" i="107"/>
  <c r="E72" i="107"/>
  <c r="D72" i="107"/>
  <c r="C72" i="107"/>
  <c r="H71" i="107"/>
  <c r="G71" i="107"/>
  <c r="F71" i="107"/>
  <c r="E71" i="107"/>
  <c r="D71" i="107"/>
  <c r="C71" i="107"/>
  <c r="H70" i="107"/>
  <c r="G70" i="107"/>
  <c r="F70" i="107"/>
  <c r="E70" i="107"/>
  <c r="D70" i="107"/>
  <c r="C70" i="107"/>
  <c r="H69" i="107"/>
  <c r="G69" i="107"/>
  <c r="F69" i="107"/>
  <c r="E69" i="107"/>
  <c r="D69" i="107"/>
  <c r="C69" i="107"/>
  <c r="H68" i="107"/>
  <c r="G68" i="107"/>
  <c r="F68" i="107"/>
  <c r="E68" i="107"/>
  <c r="D68" i="107"/>
  <c r="C68" i="107"/>
  <c r="H67" i="107"/>
  <c r="G67" i="107"/>
  <c r="F67" i="107"/>
  <c r="E67" i="107"/>
  <c r="D67" i="107"/>
  <c r="C67" i="107"/>
  <c r="H66" i="107"/>
  <c r="G66" i="107"/>
  <c r="F66" i="107"/>
  <c r="E66" i="107"/>
  <c r="D66" i="107"/>
  <c r="C66" i="107"/>
  <c r="H63" i="107"/>
  <c r="G63" i="107"/>
  <c r="F63" i="107"/>
  <c r="E63" i="107"/>
  <c r="D63" i="107"/>
  <c r="C63" i="107"/>
  <c r="H62" i="107"/>
  <c r="G62" i="107"/>
  <c r="F62" i="107"/>
  <c r="E62" i="107"/>
  <c r="D62" i="107"/>
  <c r="C62" i="107"/>
  <c r="H61" i="107"/>
  <c r="G61" i="107"/>
  <c r="F61" i="107"/>
  <c r="E61" i="107"/>
  <c r="D61" i="107"/>
  <c r="C61" i="107"/>
  <c r="H55" i="107"/>
  <c r="G55" i="107"/>
  <c r="F55" i="107"/>
  <c r="E55" i="107"/>
  <c r="D55" i="107"/>
  <c r="C55" i="107"/>
  <c r="H54" i="107"/>
  <c r="G54" i="107"/>
  <c r="F54" i="107"/>
  <c r="E54" i="107"/>
  <c r="D54" i="107"/>
  <c r="C54" i="107"/>
  <c r="H53" i="107"/>
  <c r="G53" i="107"/>
  <c r="F53" i="107"/>
  <c r="E53" i="107"/>
  <c r="D53" i="107"/>
  <c r="C53" i="107"/>
  <c r="H52" i="107"/>
  <c r="G52" i="107"/>
  <c r="F52" i="107"/>
  <c r="E52" i="107"/>
  <c r="D52" i="107"/>
  <c r="C52" i="107"/>
  <c r="H51" i="107"/>
  <c r="G51" i="107"/>
  <c r="F51" i="107"/>
  <c r="E51" i="107"/>
  <c r="D51" i="107"/>
  <c r="C51" i="107"/>
  <c r="H50" i="107"/>
  <c r="G50" i="107"/>
  <c r="F50" i="107"/>
  <c r="E50" i="107"/>
  <c r="D50" i="107"/>
  <c r="C50" i="107"/>
  <c r="H49" i="107"/>
  <c r="G49" i="107"/>
  <c r="F49" i="107"/>
  <c r="E49" i="107"/>
  <c r="D49" i="107"/>
  <c r="C49" i="107"/>
  <c r="H48" i="107"/>
  <c r="G48" i="107"/>
  <c r="F48" i="107"/>
  <c r="E48" i="107"/>
  <c r="D48" i="107"/>
  <c r="C48" i="107"/>
  <c r="I40" i="107"/>
  <c r="H40" i="107"/>
  <c r="F40" i="107"/>
  <c r="E40" i="107"/>
  <c r="C40" i="107"/>
  <c r="I39" i="107"/>
  <c r="H39" i="107"/>
  <c r="F39" i="107"/>
  <c r="E39" i="107"/>
  <c r="C39" i="107"/>
  <c r="I38" i="107"/>
  <c r="H38" i="107"/>
  <c r="F38" i="107"/>
  <c r="E38" i="107"/>
  <c r="C38" i="107"/>
  <c r="I37" i="107"/>
  <c r="H37" i="107"/>
  <c r="F37" i="107"/>
  <c r="E37" i="107"/>
  <c r="C37" i="107"/>
  <c r="I36" i="107"/>
  <c r="H36" i="107"/>
  <c r="F36" i="107"/>
  <c r="E36" i="107"/>
  <c r="C36" i="107"/>
  <c r="I35" i="107"/>
  <c r="H35" i="107"/>
  <c r="F35" i="107"/>
  <c r="E35" i="107"/>
  <c r="C35" i="107"/>
  <c r="I34" i="107"/>
  <c r="H34" i="107"/>
  <c r="F34" i="107"/>
  <c r="E34" i="107"/>
  <c r="C34" i="107"/>
  <c r="I33" i="107"/>
  <c r="H33" i="107"/>
  <c r="F33" i="107"/>
  <c r="E33" i="107"/>
  <c r="C33" i="107"/>
  <c r="I32" i="107"/>
  <c r="H32" i="107"/>
  <c r="F32" i="107"/>
  <c r="E32" i="107"/>
  <c r="C32" i="107"/>
  <c r="I28" i="107"/>
  <c r="H28" i="107"/>
  <c r="F28" i="107"/>
  <c r="E28" i="107"/>
  <c r="C28" i="107"/>
  <c r="I27" i="107"/>
  <c r="H27" i="107"/>
  <c r="F27" i="107"/>
  <c r="E27" i="107"/>
  <c r="C27" i="107"/>
  <c r="I26" i="107"/>
  <c r="H26" i="107"/>
  <c r="F26" i="107"/>
  <c r="E26" i="107"/>
  <c r="C26" i="107"/>
  <c r="I17" i="107"/>
  <c r="H17" i="107"/>
  <c r="F17" i="107"/>
  <c r="E17" i="107"/>
  <c r="C17" i="107"/>
  <c r="I16" i="107"/>
  <c r="H16" i="107"/>
  <c r="F16" i="107"/>
  <c r="E16" i="107"/>
  <c r="C16" i="107"/>
  <c r="I15" i="107"/>
  <c r="H15" i="107"/>
  <c r="F15" i="107"/>
  <c r="E15" i="107"/>
  <c r="C15" i="107"/>
  <c r="I14" i="107"/>
  <c r="H14" i="107"/>
  <c r="F14" i="107"/>
  <c r="E14" i="107"/>
  <c r="C14" i="107"/>
  <c r="I13" i="107"/>
  <c r="H13" i="107"/>
  <c r="F13" i="107"/>
  <c r="E13" i="107"/>
  <c r="C13" i="107"/>
  <c r="I12" i="107"/>
  <c r="H12" i="107"/>
  <c r="F12" i="107"/>
  <c r="E12" i="107"/>
  <c r="C12" i="107"/>
  <c r="I11" i="107"/>
  <c r="H11" i="107"/>
  <c r="F11" i="107"/>
  <c r="E11" i="107"/>
  <c r="C11" i="107"/>
  <c r="I10" i="107"/>
  <c r="H10" i="107"/>
  <c r="F10" i="107"/>
  <c r="E10" i="107"/>
  <c r="C10" i="107"/>
  <c r="N42" i="116"/>
  <c r="L42" i="116"/>
  <c r="K42" i="116"/>
  <c r="I42" i="116"/>
  <c r="H42" i="116"/>
  <c r="F42" i="116"/>
  <c r="E42" i="116"/>
  <c r="C42" i="116"/>
  <c r="N41" i="116"/>
  <c r="L41" i="116"/>
  <c r="K41" i="116"/>
  <c r="I41" i="116"/>
  <c r="H41" i="116"/>
  <c r="F41" i="116"/>
  <c r="E41" i="116"/>
  <c r="C41" i="116"/>
  <c r="N39" i="116"/>
  <c r="L39" i="116"/>
  <c r="K39" i="116"/>
  <c r="I39" i="116"/>
  <c r="H39" i="116"/>
  <c r="F39" i="116"/>
  <c r="E39" i="116"/>
  <c r="C39" i="116"/>
  <c r="N38" i="116"/>
  <c r="L38" i="116"/>
  <c r="K38" i="116"/>
  <c r="I38" i="116"/>
  <c r="H38" i="116"/>
  <c r="F38" i="116"/>
  <c r="E38" i="116"/>
  <c r="C38" i="116"/>
  <c r="N36" i="116"/>
  <c r="L36" i="116"/>
  <c r="K36" i="116"/>
  <c r="I36" i="116"/>
  <c r="H36" i="116"/>
  <c r="F36" i="116"/>
  <c r="E36" i="116"/>
  <c r="C36" i="116"/>
  <c r="N35" i="116"/>
  <c r="L35" i="116"/>
  <c r="K35" i="116"/>
  <c r="I35" i="116"/>
  <c r="H35" i="116"/>
  <c r="F35" i="116"/>
  <c r="E35" i="116"/>
  <c r="C35" i="116"/>
  <c r="N34" i="116"/>
  <c r="L34" i="116"/>
  <c r="K34" i="116"/>
  <c r="I34" i="116"/>
  <c r="H34" i="116"/>
  <c r="F34" i="116"/>
  <c r="E34" i="116"/>
  <c r="C34" i="116"/>
  <c r="N23" i="116"/>
  <c r="L23" i="116"/>
  <c r="K23" i="116"/>
  <c r="I23" i="116"/>
  <c r="H23" i="116"/>
  <c r="F23" i="116"/>
  <c r="E23" i="116"/>
  <c r="C23" i="116"/>
  <c r="N22" i="116"/>
  <c r="L22" i="116"/>
  <c r="K22" i="116"/>
  <c r="I22" i="116"/>
  <c r="H22" i="116"/>
  <c r="F22" i="116"/>
  <c r="E22" i="116"/>
  <c r="C22" i="116"/>
  <c r="N21" i="116"/>
  <c r="L21" i="116"/>
  <c r="K21" i="116"/>
  <c r="I21" i="116"/>
  <c r="H21" i="116"/>
  <c r="F21" i="116"/>
  <c r="E21" i="116"/>
  <c r="C21" i="116"/>
  <c r="N20" i="116"/>
  <c r="L20" i="116"/>
  <c r="K20" i="116"/>
  <c r="I20" i="116"/>
  <c r="H20" i="116"/>
  <c r="F20" i="116"/>
  <c r="E20" i="116"/>
  <c r="C20" i="116"/>
  <c r="E12" i="116"/>
  <c r="C12" i="116"/>
  <c r="E11" i="116"/>
  <c r="C11" i="116"/>
  <c r="E10" i="116"/>
  <c r="C10" i="116"/>
  <c r="E9" i="116"/>
  <c r="C9" i="116"/>
  <c r="E8" i="116"/>
  <c r="C8" i="116"/>
  <c r="H47" i="104"/>
  <c r="G47" i="104"/>
  <c r="F47" i="104"/>
  <c r="E47" i="104"/>
  <c r="D47" i="104"/>
  <c r="C47" i="104"/>
  <c r="H46" i="104"/>
  <c r="G46" i="104"/>
  <c r="F46" i="104"/>
  <c r="E46" i="104"/>
  <c r="D46" i="104"/>
  <c r="C46" i="104"/>
  <c r="H45" i="104"/>
  <c r="G45" i="104"/>
  <c r="F45" i="104"/>
  <c r="E45" i="104"/>
  <c r="D45" i="104"/>
  <c r="C45" i="104"/>
  <c r="H39" i="104"/>
  <c r="G39" i="104"/>
  <c r="F39" i="104"/>
  <c r="E39" i="104"/>
  <c r="D39" i="104"/>
  <c r="C39" i="104"/>
  <c r="H38" i="104"/>
  <c r="G38" i="104"/>
  <c r="F38" i="104"/>
  <c r="E38" i="104"/>
  <c r="D38" i="104"/>
  <c r="C38" i="104"/>
  <c r="H37" i="104"/>
  <c r="G37" i="104"/>
  <c r="F37" i="104"/>
  <c r="E37" i="104"/>
  <c r="D37" i="104"/>
  <c r="C37" i="104"/>
  <c r="H31" i="104"/>
  <c r="G31" i="104"/>
  <c r="F31" i="104"/>
  <c r="E31" i="104"/>
  <c r="D31" i="104"/>
  <c r="C31" i="104"/>
  <c r="H30" i="104"/>
  <c r="G30" i="104"/>
  <c r="F30" i="104"/>
  <c r="E30" i="104"/>
  <c r="D30" i="104"/>
  <c r="C30" i="104"/>
  <c r="H29" i="104"/>
  <c r="G29" i="104"/>
  <c r="F29" i="104"/>
  <c r="E29" i="104"/>
  <c r="D29" i="104"/>
  <c r="C29" i="104"/>
  <c r="I21" i="104"/>
  <c r="H21" i="104"/>
  <c r="F21" i="104"/>
  <c r="E21" i="104"/>
  <c r="C21" i="104"/>
  <c r="I20" i="104"/>
  <c r="H20" i="104"/>
  <c r="F20" i="104"/>
  <c r="E20" i="104"/>
  <c r="C20" i="104"/>
  <c r="I18" i="104"/>
  <c r="H18" i="104"/>
  <c r="F18" i="104"/>
  <c r="E18" i="104"/>
  <c r="C18" i="104"/>
  <c r="I17" i="104"/>
  <c r="H17" i="104"/>
  <c r="F17" i="104"/>
  <c r="E17" i="104"/>
  <c r="C17" i="104"/>
  <c r="I16" i="104"/>
  <c r="H16" i="104"/>
  <c r="F16" i="104"/>
  <c r="E16" i="104"/>
  <c r="C16" i="104"/>
  <c r="I15" i="104"/>
  <c r="H15" i="104"/>
  <c r="F15" i="104"/>
  <c r="E15" i="104"/>
  <c r="C15" i="104"/>
  <c r="I14" i="104"/>
  <c r="H14" i="104"/>
  <c r="F14" i="104"/>
  <c r="E14" i="104"/>
  <c r="C14" i="104"/>
  <c r="I12" i="104"/>
  <c r="H12" i="104"/>
  <c r="F12" i="104"/>
  <c r="E12" i="104"/>
  <c r="C12" i="104"/>
  <c r="I11" i="104"/>
  <c r="H11" i="104"/>
  <c r="F11" i="104"/>
  <c r="E11" i="104"/>
  <c r="C11" i="104"/>
  <c r="I10" i="104"/>
  <c r="H10" i="104"/>
  <c r="F10" i="104"/>
  <c r="E10" i="104"/>
  <c r="C10" i="104"/>
  <c r="H112" i="99"/>
  <c r="G112" i="99"/>
  <c r="F112" i="99"/>
  <c r="E112" i="99"/>
  <c r="D112" i="99"/>
  <c r="C112" i="99"/>
  <c r="H111" i="99"/>
  <c r="G111" i="99"/>
  <c r="F111" i="99"/>
  <c r="E111" i="99"/>
  <c r="D111" i="99"/>
  <c r="C111" i="99"/>
  <c r="H110" i="99"/>
  <c r="G110" i="99"/>
  <c r="F110" i="99"/>
  <c r="E110" i="99"/>
  <c r="D110" i="99"/>
  <c r="C110" i="99"/>
  <c r="H109" i="99"/>
  <c r="G109" i="99"/>
  <c r="F109" i="99"/>
  <c r="E109" i="99"/>
  <c r="D109" i="99"/>
  <c r="C109" i="99"/>
  <c r="H108" i="99"/>
  <c r="G108" i="99"/>
  <c r="F108" i="99"/>
  <c r="E108" i="99"/>
  <c r="D108" i="99"/>
  <c r="C108" i="99"/>
  <c r="H101" i="99"/>
  <c r="G101" i="99"/>
  <c r="F101" i="99"/>
  <c r="E101" i="99"/>
  <c r="D101" i="99"/>
  <c r="C101" i="99"/>
  <c r="H100" i="99"/>
  <c r="G100" i="99"/>
  <c r="F100" i="99"/>
  <c r="E100" i="99"/>
  <c r="D100" i="99"/>
  <c r="C100" i="99"/>
  <c r="H99" i="99"/>
  <c r="G99" i="99"/>
  <c r="F99" i="99"/>
  <c r="E99" i="99"/>
  <c r="D99" i="99"/>
  <c r="C99" i="99"/>
  <c r="H98" i="99"/>
  <c r="G98" i="99"/>
  <c r="F98" i="99"/>
  <c r="E98" i="99"/>
  <c r="D98" i="99"/>
  <c r="C98" i="99"/>
  <c r="H91" i="99"/>
  <c r="G91" i="99"/>
  <c r="F91" i="99"/>
  <c r="E91" i="99"/>
  <c r="D91" i="99"/>
  <c r="C91" i="99"/>
  <c r="H90" i="99"/>
  <c r="G90" i="99"/>
  <c r="F90" i="99"/>
  <c r="E90" i="99"/>
  <c r="D90" i="99"/>
  <c r="C90" i="99"/>
  <c r="H89" i="99"/>
  <c r="G89" i="99"/>
  <c r="F89" i="99"/>
  <c r="E89" i="99"/>
  <c r="D89" i="99"/>
  <c r="C89" i="99"/>
  <c r="H88" i="99"/>
  <c r="G88" i="99"/>
  <c r="F88" i="99"/>
  <c r="E88" i="99"/>
  <c r="D88" i="99"/>
  <c r="C88" i="99"/>
  <c r="H84" i="99"/>
  <c r="G84" i="99"/>
  <c r="F84" i="99"/>
  <c r="E84" i="99"/>
  <c r="D84" i="99"/>
  <c r="C84" i="99"/>
  <c r="H83" i="99"/>
  <c r="G83" i="99"/>
  <c r="F83" i="99"/>
  <c r="E83" i="99"/>
  <c r="D83" i="99"/>
  <c r="C83" i="99"/>
  <c r="H82" i="99"/>
  <c r="G82" i="99"/>
  <c r="F82" i="99"/>
  <c r="E82" i="99"/>
  <c r="D82" i="99"/>
  <c r="C82" i="99"/>
  <c r="H81" i="99"/>
  <c r="G81" i="99"/>
  <c r="F81" i="99"/>
  <c r="E81" i="99"/>
  <c r="D81" i="99"/>
  <c r="C81" i="99"/>
  <c r="H80" i="99"/>
  <c r="G80" i="99"/>
  <c r="F80" i="99"/>
  <c r="E80" i="99"/>
  <c r="D80" i="99"/>
  <c r="C80" i="99"/>
  <c r="H74" i="99"/>
  <c r="G74" i="99"/>
  <c r="F74" i="99"/>
  <c r="E74" i="99"/>
  <c r="D74" i="99"/>
  <c r="C74" i="99"/>
  <c r="H73" i="99"/>
  <c r="G73" i="99"/>
  <c r="F73" i="99"/>
  <c r="E73" i="99"/>
  <c r="D73" i="99"/>
  <c r="C73" i="99"/>
  <c r="H72" i="99"/>
  <c r="G72" i="99"/>
  <c r="F72" i="99"/>
  <c r="E72" i="99"/>
  <c r="D72" i="99"/>
  <c r="C72" i="99"/>
  <c r="H71" i="99"/>
  <c r="G71" i="99"/>
  <c r="F71" i="99"/>
  <c r="E71" i="99"/>
  <c r="D71" i="99"/>
  <c r="C71" i="99"/>
  <c r="H70" i="99"/>
  <c r="G70" i="99"/>
  <c r="F70" i="99"/>
  <c r="E70" i="99"/>
  <c r="D70" i="99"/>
  <c r="C70" i="99"/>
  <c r="H69" i="99"/>
  <c r="G69" i="99"/>
  <c r="F69" i="99"/>
  <c r="E69" i="99"/>
  <c r="D69" i="99"/>
  <c r="C69" i="99"/>
  <c r="G68" i="99"/>
  <c r="F68" i="99"/>
  <c r="E68" i="99"/>
  <c r="D68" i="99"/>
  <c r="G67" i="99"/>
  <c r="F67" i="99"/>
  <c r="E67" i="99"/>
  <c r="D67" i="99"/>
  <c r="I59" i="99"/>
  <c r="H59" i="99"/>
  <c r="F59" i="99"/>
  <c r="E59" i="99"/>
  <c r="C59" i="99"/>
  <c r="I58" i="99"/>
  <c r="H58" i="99"/>
  <c r="F58" i="99"/>
  <c r="E58" i="99"/>
  <c r="C58" i="99"/>
  <c r="I57" i="99"/>
  <c r="H57" i="99"/>
  <c r="F57" i="99"/>
  <c r="E57" i="99"/>
  <c r="C57" i="99"/>
  <c r="I56" i="99"/>
  <c r="H56" i="99"/>
  <c r="F56" i="99"/>
  <c r="E56" i="99"/>
  <c r="C56" i="99"/>
  <c r="I55" i="99"/>
  <c r="H55" i="99"/>
  <c r="F55" i="99"/>
  <c r="E55" i="99"/>
  <c r="C55" i="99"/>
  <c r="I47" i="99"/>
  <c r="H47" i="99"/>
  <c r="F47" i="99"/>
  <c r="E47" i="99"/>
  <c r="C47" i="99"/>
  <c r="I46" i="99"/>
  <c r="H46" i="99"/>
  <c r="F46" i="99"/>
  <c r="E46" i="99"/>
  <c r="C46" i="99"/>
  <c r="I45" i="99"/>
  <c r="H45" i="99"/>
  <c r="F45" i="99"/>
  <c r="E45" i="99"/>
  <c r="C45" i="99"/>
  <c r="I44" i="99"/>
  <c r="H44" i="99"/>
  <c r="F44" i="99"/>
  <c r="E44" i="99"/>
  <c r="C44" i="99"/>
  <c r="I36" i="99"/>
  <c r="H36" i="99"/>
  <c r="F36" i="99"/>
  <c r="E36" i="99"/>
  <c r="C36" i="99"/>
  <c r="I35" i="99"/>
  <c r="H35" i="99"/>
  <c r="F35" i="99"/>
  <c r="E35" i="99"/>
  <c r="C35" i="99"/>
  <c r="I34" i="99"/>
  <c r="H34" i="99"/>
  <c r="F34" i="99"/>
  <c r="E34" i="99"/>
  <c r="C34" i="99"/>
  <c r="I33" i="99"/>
  <c r="H33" i="99"/>
  <c r="F33" i="99"/>
  <c r="E33" i="99"/>
  <c r="C33" i="99"/>
  <c r="I29" i="99"/>
  <c r="H29" i="99"/>
  <c r="F29" i="99"/>
  <c r="E29" i="99"/>
  <c r="C29" i="99"/>
  <c r="I28" i="99"/>
  <c r="H28" i="99"/>
  <c r="F28" i="99"/>
  <c r="E28" i="99"/>
  <c r="C28" i="99"/>
  <c r="I27" i="99"/>
  <c r="H27" i="99"/>
  <c r="F27" i="99"/>
  <c r="E27" i="99"/>
  <c r="C27" i="99"/>
  <c r="I26" i="99"/>
  <c r="H26" i="99"/>
  <c r="F26" i="99"/>
  <c r="E26" i="99"/>
  <c r="C26" i="99"/>
  <c r="I25" i="99"/>
  <c r="H25" i="99"/>
  <c r="F25" i="99"/>
  <c r="E25" i="99"/>
  <c r="C25" i="99"/>
  <c r="I17" i="99"/>
  <c r="H17" i="99"/>
  <c r="F17" i="99"/>
  <c r="E17" i="99"/>
  <c r="C17" i="99"/>
  <c r="I16" i="99"/>
  <c r="H16" i="99"/>
  <c r="F16" i="99"/>
  <c r="E16" i="99"/>
  <c r="C16" i="99"/>
  <c r="I15" i="99"/>
  <c r="H15" i="99"/>
  <c r="F15" i="99"/>
  <c r="E15" i="99"/>
  <c r="C15" i="99"/>
  <c r="I14" i="99"/>
  <c r="H14" i="99"/>
  <c r="F14" i="99"/>
  <c r="E14" i="99"/>
  <c r="C14" i="99"/>
  <c r="I13" i="99"/>
  <c r="H13" i="99"/>
  <c r="F13" i="99"/>
  <c r="E13" i="99"/>
  <c r="C13" i="99"/>
  <c r="I12" i="99"/>
  <c r="H12" i="99"/>
  <c r="F12" i="99"/>
  <c r="E12" i="99"/>
  <c r="C12" i="99"/>
  <c r="I11" i="99"/>
  <c r="H11" i="99"/>
  <c r="F11" i="99"/>
  <c r="E11" i="99"/>
  <c r="C11" i="99"/>
  <c r="I10" i="99"/>
  <c r="H10" i="99"/>
  <c r="F10" i="99"/>
  <c r="E10" i="99"/>
  <c r="C10" i="99"/>
  <c r="D46" i="114"/>
  <c r="D43" i="111"/>
  <c r="O59" i="116"/>
  <c r="O60" i="116"/>
  <c r="O61" i="116"/>
  <c r="O62" i="116"/>
  <c r="O63" i="116"/>
  <c r="D60" i="103"/>
  <c r="I41" i="103"/>
  <c r="I42" i="103"/>
  <c r="I43" i="103"/>
  <c r="I45" i="103"/>
  <c r="I46" i="103"/>
  <c r="D35" i="111"/>
  <c r="D38" i="108"/>
  <c r="O33" i="108"/>
  <c r="O34" i="108"/>
  <c r="O20" i="114"/>
  <c r="O28" i="103"/>
  <c r="G51" i="108"/>
  <c r="G50" i="108"/>
  <c r="G48" i="108"/>
  <c r="G47" i="108"/>
  <c r="G46" i="108"/>
  <c r="G44" i="108"/>
  <c r="D51" i="108"/>
  <c r="D46" i="108"/>
  <c r="D44" i="108"/>
  <c r="M101" i="114"/>
  <c r="I101" i="114"/>
  <c r="E101" i="114"/>
  <c r="M100" i="111"/>
  <c r="I100" i="111"/>
  <c r="E100" i="111"/>
  <c r="M100" i="108"/>
  <c r="I100" i="108"/>
  <c r="E100" i="108"/>
  <c r="E114" i="103"/>
  <c r="I114" i="103"/>
  <c r="M114" i="103"/>
  <c r="M112" i="103"/>
  <c r="M113" i="103"/>
  <c r="I112" i="103"/>
  <c r="I113" i="103"/>
  <c r="E112" i="103"/>
  <c r="E113" i="103"/>
  <c r="G43" i="108"/>
  <c r="G33" i="111"/>
  <c r="G33" i="108"/>
  <c r="G30" i="114"/>
  <c r="D48" i="117"/>
  <c r="D31" i="108"/>
  <c r="S61" i="108"/>
  <c r="J63" i="108"/>
  <c r="O22" i="114"/>
  <c r="E100" i="114"/>
  <c r="I100" i="114"/>
  <c r="M100" i="114"/>
  <c r="E99" i="111"/>
  <c r="I99" i="111"/>
  <c r="M99" i="111"/>
  <c r="M99" i="108"/>
  <c r="I99" i="108"/>
  <c r="E99" i="108"/>
  <c r="G44" i="111"/>
  <c r="G48" i="114"/>
  <c r="O43" i="114"/>
  <c r="O53" i="118"/>
  <c r="O30" i="111"/>
  <c r="J63" i="114"/>
  <c r="S63" i="111"/>
  <c r="O22" i="111"/>
  <c r="V134" i="111"/>
  <c r="W134" i="111"/>
  <c r="X134" i="111"/>
  <c r="O8" i="103"/>
  <c r="G33" i="114"/>
  <c r="G34" i="114"/>
  <c r="G38" i="108"/>
  <c r="M111" i="103"/>
  <c r="I111" i="103"/>
  <c r="E111" i="103"/>
  <c r="M101" i="108"/>
  <c r="I101" i="108"/>
  <c r="E101" i="108"/>
  <c r="M98" i="108"/>
  <c r="I98" i="108"/>
  <c r="E98" i="108"/>
  <c r="M101" i="111"/>
  <c r="I101" i="111"/>
  <c r="E101" i="111"/>
  <c r="M98" i="111"/>
  <c r="I98" i="111"/>
  <c r="E98" i="111"/>
  <c r="M102" i="114"/>
  <c r="I102" i="114"/>
  <c r="E102" i="114"/>
  <c r="M99" i="114"/>
  <c r="I99" i="114"/>
  <c r="E99" i="114"/>
  <c r="V69" i="107"/>
  <c r="W69" i="107"/>
  <c r="X69" i="107"/>
  <c r="Y69" i="107"/>
  <c r="Z69" i="107"/>
  <c r="U69" i="107"/>
  <c r="O62" i="119"/>
  <c r="G43" i="103"/>
  <c r="S75" i="103"/>
  <c r="L76" i="103"/>
  <c r="S76" i="103"/>
  <c r="AA147" i="114"/>
  <c r="Z147" i="114"/>
  <c r="Y147" i="114"/>
  <c r="X147" i="114"/>
  <c r="AA141" i="114"/>
  <c r="Z141" i="114"/>
  <c r="Y141" i="114"/>
  <c r="X141" i="114"/>
  <c r="AA135" i="114"/>
  <c r="Z135" i="114"/>
  <c r="Y135" i="114"/>
  <c r="X135" i="114"/>
  <c r="M98" i="114"/>
  <c r="I98" i="114"/>
  <c r="E98" i="114"/>
  <c r="AA146" i="111"/>
  <c r="Z146" i="111"/>
  <c r="Y146" i="111"/>
  <c r="X146" i="111"/>
  <c r="AA140" i="111"/>
  <c r="Z140" i="111"/>
  <c r="Y140" i="111"/>
  <c r="X140" i="111"/>
  <c r="AA134" i="111"/>
  <c r="Z134" i="111"/>
  <c r="Y134" i="111"/>
  <c r="M97" i="111"/>
  <c r="I97" i="111"/>
  <c r="E97" i="111"/>
  <c r="O57" i="117"/>
  <c r="O56" i="117"/>
  <c r="O55" i="117"/>
  <c r="O54" i="117"/>
  <c r="O53" i="117"/>
  <c r="AA146" i="108"/>
  <c r="Z146" i="108"/>
  <c r="Y146" i="108"/>
  <c r="X146" i="108"/>
  <c r="AA140" i="108"/>
  <c r="Z140" i="108"/>
  <c r="Y140" i="108"/>
  <c r="X140" i="108"/>
  <c r="AA134" i="108"/>
  <c r="Z134" i="108"/>
  <c r="Y134" i="108"/>
  <c r="X134" i="108"/>
  <c r="M97" i="108"/>
  <c r="I97" i="108"/>
  <c r="E97" i="108"/>
  <c r="D50" i="108"/>
  <c r="M110" i="103"/>
  <c r="I110" i="103"/>
  <c r="E110" i="103"/>
  <c r="M109" i="103"/>
  <c r="I109" i="103"/>
  <c r="E109" i="103"/>
  <c r="AA159" i="103"/>
  <c r="Z159" i="103"/>
  <c r="Y159" i="103"/>
  <c r="X159" i="103"/>
  <c r="AA153" i="103"/>
  <c r="Z153" i="103"/>
  <c r="Y153" i="103"/>
  <c r="X153" i="103"/>
  <c r="AA147" i="103"/>
  <c r="Z147" i="103"/>
  <c r="Y147" i="103"/>
  <c r="X147" i="103"/>
  <c r="G46" i="114"/>
  <c r="O21" i="111"/>
  <c r="O41" i="117"/>
  <c r="O40" i="117"/>
  <c r="O39" i="117"/>
  <c r="O38" i="117"/>
  <c r="O37" i="117"/>
  <c r="O46" i="117"/>
  <c r="O47" i="117"/>
  <c r="O48" i="117"/>
  <c r="O49" i="117"/>
  <c r="O45" i="117"/>
  <c r="G51" i="114"/>
  <c r="D159" i="103"/>
  <c r="M96" i="114"/>
  <c r="I96" i="114"/>
  <c r="E96" i="114"/>
  <c r="E97" i="114"/>
  <c r="M95" i="111"/>
  <c r="I95" i="111"/>
  <c r="E95" i="111"/>
  <c r="M95" i="108"/>
  <c r="I95" i="108"/>
  <c r="E95" i="108"/>
  <c r="O51" i="108"/>
  <c r="O50" i="108"/>
  <c r="O49" i="108"/>
  <c r="O48" i="108"/>
  <c r="O47" i="108"/>
  <c r="O46" i="108"/>
  <c r="O45" i="108"/>
  <c r="O44" i="108"/>
  <c r="O43" i="108"/>
  <c r="O42" i="108"/>
  <c r="O38" i="108"/>
  <c r="O37" i="108"/>
  <c r="O36" i="108"/>
  <c r="O35" i="108"/>
  <c r="O32" i="108"/>
  <c r="O31" i="108"/>
  <c r="O30" i="108"/>
  <c r="O29" i="108"/>
  <c r="O25" i="108"/>
  <c r="O24" i="108"/>
  <c r="O23" i="108"/>
  <c r="O22" i="108"/>
  <c r="O21" i="108"/>
  <c r="O20" i="108"/>
  <c r="O19" i="108"/>
  <c r="O18" i="108"/>
  <c r="O17" i="108"/>
  <c r="O16" i="108"/>
  <c r="O10" i="108"/>
  <c r="O9" i="108"/>
  <c r="O8" i="108"/>
  <c r="S74" i="103"/>
  <c r="S73" i="103"/>
  <c r="S72" i="103"/>
  <c r="O63" i="103"/>
  <c r="O62" i="103"/>
  <c r="O61" i="103"/>
  <c r="O60" i="103"/>
  <c r="O59" i="103"/>
  <c r="O58" i="103"/>
  <c r="O57" i="103"/>
  <c r="O56" i="103"/>
  <c r="O55" i="103"/>
  <c r="O54" i="103"/>
  <c r="O53" i="103"/>
  <c r="O52" i="103"/>
  <c r="O51" i="103"/>
  <c r="O50" i="103"/>
  <c r="O46" i="103"/>
  <c r="O45" i="103"/>
  <c r="O44" i="103"/>
  <c r="O43" i="103"/>
  <c r="O42" i="103"/>
  <c r="O41" i="103"/>
  <c r="O40" i="103"/>
  <c r="O39" i="103"/>
  <c r="O38" i="103"/>
  <c r="O37" i="103"/>
  <c r="O36" i="103"/>
  <c r="O35" i="103"/>
  <c r="O34" i="103"/>
  <c r="O33" i="103"/>
  <c r="O29" i="103"/>
  <c r="O27" i="103"/>
  <c r="O26" i="103"/>
  <c r="O25" i="103"/>
  <c r="O24" i="103"/>
  <c r="O23" i="103"/>
  <c r="O22" i="103"/>
  <c r="O21" i="103"/>
  <c r="O20" i="103"/>
  <c r="O19" i="103"/>
  <c r="O18" i="103"/>
  <c r="O17" i="103"/>
  <c r="O16" i="103"/>
  <c r="O9" i="103"/>
  <c r="O10" i="103"/>
  <c r="M108" i="103"/>
  <c r="I108" i="103"/>
  <c r="E108" i="103"/>
  <c r="D146" i="108"/>
  <c r="G63" i="103"/>
  <c r="J61" i="108"/>
  <c r="G25" i="111"/>
  <c r="M95" i="114"/>
  <c r="I95" i="114"/>
  <c r="E95" i="114"/>
  <c r="M94" i="111"/>
  <c r="I94" i="111"/>
  <c r="E94" i="111"/>
  <c r="M107" i="103"/>
  <c r="I107" i="103"/>
  <c r="E107" i="103"/>
  <c r="M94" i="108"/>
  <c r="I94" i="108"/>
  <c r="E94" i="108"/>
  <c r="E96" i="108"/>
  <c r="J32" i="119"/>
  <c r="O9" i="114"/>
  <c r="M94" i="114"/>
  <c r="I94" i="114"/>
  <c r="E94" i="114"/>
  <c r="M96" i="111"/>
  <c r="M93" i="111"/>
  <c r="I96" i="111"/>
  <c r="I93" i="111"/>
  <c r="E96" i="111"/>
  <c r="E93" i="111"/>
  <c r="M93" i="108"/>
  <c r="I93" i="108"/>
  <c r="E93" i="108"/>
  <c r="M106" i="103"/>
  <c r="I106" i="103"/>
  <c r="E106" i="103"/>
  <c r="U159" i="103"/>
  <c r="V159" i="103"/>
  <c r="W159" i="103"/>
  <c r="U153" i="103"/>
  <c r="V153" i="103"/>
  <c r="W153" i="103"/>
  <c r="D51" i="116"/>
  <c r="O55" i="116"/>
  <c r="O54" i="116"/>
  <c r="O53" i="116"/>
  <c r="O52" i="116"/>
  <c r="O51" i="116"/>
  <c r="O71" i="116"/>
  <c r="O70" i="116"/>
  <c r="O69" i="116"/>
  <c r="O68" i="116"/>
  <c r="O67" i="116"/>
  <c r="O51" i="111"/>
  <c r="O50" i="111"/>
  <c r="O49" i="111"/>
  <c r="O48" i="111"/>
  <c r="O47" i="111"/>
  <c r="O46" i="111"/>
  <c r="O45" i="111"/>
  <c r="O44" i="111"/>
  <c r="O43" i="111"/>
  <c r="O42" i="111"/>
  <c r="O10" i="111"/>
  <c r="O9" i="111"/>
  <c r="O8" i="111"/>
  <c r="O57" i="118"/>
  <c r="O56" i="118"/>
  <c r="O55" i="118"/>
  <c r="O54" i="118"/>
  <c r="O70" i="119"/>
  <c r="O69" i="119"/>
  <c r="O68" i="119"/>
  <c r="O67" i="119"/>
  <c r="O66" i="119"/>
  <c r="O51" i="114"/>
  <c r="O50" i="114"/>
  <c r="O48" i="114"/>
  <c r="O47" i="114"/>
  <c r="O46" i="114"/>
  <c r="O44" i="114"/>
  <c r="O42" i="114"/>
  <c r="O10" i="114"/>
  <c r="S147" i="114"/>
  <c r="T147" i="114"/>
  <c r="S141" i="114"/>
  <c r="T141" i="114"/>
  <c r="S135" i="114"/>
  <c r="T135" i="114"/>
  <c r="S146" i="111"/>
  <c r="T146" i="111"/>
  <c r="S140" i="111"/>
  <c r="T140" i="111"/>
  <c r="S134" i="111"/>
  <c r="T134" i="111"/>
  <c r="S146" i="108"/>
  <c r="T146" i="108"/>
  <c r="S140" i="108"/>
  <c r="T140" i="108"/>
  <c r="T134" i="108"/>
  <c r="T147" i="103"/>
  <c r="T153" i="103"/>
  <c r="T159" i="103"/>
  <c r="L159" i="103"/>
  <c r="H48" i="114"/>
  <c r="I48" i="114"/>
  <c r="J48" i="114"/>
  <c r="D48" i="114"/>
  <c r="E48" i="114"/>
  <c r="G60" i="103"/>
  <c r="H60" i="103"/>
  <c r="I60" i="103"/>
  <c r="J60" i="103"/>
  <c r="E60" i="103"/>
  <c r="H48" i="108"/>
  <c r="G48" i="111"/>
  <c r="H48" i="111"/>
  <c r="I48" i="111"/>
  <c r="J48" i="111"/>
  <c r="D48" i="111"/>
  <c r="E48" i="111"/>
  <c r="E48" i="108"/>
  <c r="I48" i="108"/>
  <c r="J48" i="108"/>
  <c r="O38" i="114"/>
  <c r="O37" i="114"/>
  <c r="O35" i="114"/>
  <c r="O34" i="114"/>
  <c r="O33" i="114"/>
  <c r="O31" i="114"/>
  <c r="O30" i="114"/>
  <c r="O29" i="114"/>
  <c r="O61" i="119"/>
  <c r="O60" i="119"/>
  <c r="O59" i="119"/>
  <c r="O58" i="119"/>
  <c r="G35" i="114"/>
  <c r="H35" i="114"/>
  <c r="I35" i="114"/>
  <c r="J35" i="114"/>
  <c r="D35" i="114"/>
  <c r="E35" i="114"/>
  <c r="O38" i="111"/>
  <c r="O37" i="111"/>
  <c r="O35" i="111"/>
  <c r="O34" i="111"/>
  <c r="O33" i="111"/>
  <c r="O31" i="111"/>
  <c r="O29" i="111"/>
  <c r="O49" i="118"/>
  <c r="O48" i="118"/>
  <c r="O47" i="118"/>
  <c r="O46" i="118"/>
  <c r="O45" i="118"/>
  <c r="G35" i="111"/>
  <c r="H35" i="111"/>
  <c r="I35" i="111"/>
  <c r="J35" i="111"/>
  <c r="D34" i="111"/>
  <c r="E34" i="111"/>
  <c r="E35" i="111"/>
  <c r="G35" i="108"/>
  <c r="H35" i="108"/>
  <c r="I35" i="108"/>
  <c r="J35" i="108"/>
  <c r="D35" i="108"/>
  <c r="E35" i="108"/>
  <c r="H43" i="103"/>
  <c r="J43" i="103"/>
  <c r="D43" i="103"/>
  <c r="E43" i="103"/>
  <c r="P153" i="103"/>
  <c r="O51" i="119"/>
  <c r="O52" i="119"/>
  <c r="O53" i="119"/>
  <c r="O54" i="119"/>
  <c r="O50" i="119"/>
  <c r="S63" i="114"/>
  <c r="S64" i="114"/>
  <c r="S62" i="114"/>
  <c r="S61" i="114"/>
  <c r="S60" i="114"/>
  <c r="O8" i="114"/>
  <c r="O17" i="114"/>
  <c r="O18" i="114"/>
  <c r="O21" i="114"/>
  <c r="O24" i="114"/>
  <c r="O25" i="114"/>
  <c r="O16" i="114"/>
  <c r="G22" i="114"/>
  <c r="H22" i="114"/>
  <c r="I22" i="114"/>
  <c r="J22" i="114"/>
  <c r="D22" i="114"/>
  <c r="E22" i="114"/>
  <c r="S62" i="111"/>
  <c r="S61" i="111"/>
  <c r="S60" i="111"/>
  <c r="O17" i="111"/>
  <c r="O18" i="111"/>
  <c r="O20" i="111"/>
  <c r="O24" i="111"/>
  <c r="O25" i="111"/>
  <c r="O16" i="111"/>
  <c r="O38" i="118"/>
  <c r="O39" i="118"/>
  <c r="O40" i="118"/>
  <c r="O41" i="118"/>
  <c r="O37" i="118"/>
  <c r="L134" i="111"/>
  <c r="I22" i="111"/>
  <c r="J22" i="111"/>
  <c r="G22" i="111"/>
  <c r="H22" i="111"/>
  <c r="D22" i="111"/>
  <c r="E22" i="111"/>
  <c r="S63" i="108"/>
  <c r="S62" i="108"/>
  <c r="S60" i="108"/>
  <c r="I22" i="108"/>
  <c r="J22" i="108"/>
  <c r="G22" i="108"/>
  <c r="H22" i="108"/>
  <c r="D22" i="108"/>
  <c r="E22" i="108"/>
  <c r="P134" i="108"/>
  <c r="E75" i="103"/>
  <c r="D75" i="103"/>
  <c r="I26" i="103"/>
  <c r="J26" i="103"/>
  <c r="H26" i="103"/>
  <c r="G26" i="103"/>
  <c r="E26" i="103"/>
  <c r="D26" i="103"/>
  <c r="W147" i="114"/>
  <c r="V147" i="114"/>
  <c r="U147" i="114"/>
  <c r="R147" i="114"/>
  <c r="Q147" i="114"/>
  <c r="P147" i="114"/>
  <c r="O147" i="114"/>
  <c r="N147" i="114"/>
  <c r="M147" i="114"/>
  <c r="L147" i="114"/>
  <c r="K147" i="114"/>
  <c r="J147" i="114"/>
  <c r="I147" i="114"/>
  <c r="H147" i="114"/>
  <c r="G147" i="114"/>
  <c r="F147" i="114"/>
  <c r="E147" i="114"/>
  <c r="D147" i="114"/>
  <c r="W141" i="114"/>
  <c r="V141" i="114"/>
  <c r="U141" i="114"/>
  <c r="R141" i="114"/>
  <c r="Q141" i="114"/>
  <c r="P141" i="114"/>
  <c r="O141" i="114"/>
  <c r="N141" i="114"/>
  <c r="M141" i="114"/>
  <c r="L141" i="114"/>
  <c r="K141" i="114"/>
  <c r="J141" i="114"/>
  <c r="I141" i="114"/>
  <c r="H141" i="114"/>
  <c r="G141" i="114"/>
  <c r="F141" i="114"/>
  <c r="E141" i="114"/>
  <c r="D141" i="114"/>
  <c r="W146" i="111"/>
  <c r="V146" i="111"/>
  <c r="U146" i="111"/>
  <c r="R146" i="111"/>
  <c r="Q146" i="111"/>
  <c r="P146" i="111"/>
  <c r="O146" i="111"/>
  <c r="N146" i="111"/>
  <c r="M146" i="111"/>
  <c r="L146" i="111"/>
  <c r="K146" i="111"/>
  <c r="J146" i="111"/>
  <c r="I146" i="111"/>
  <c r="H146" i="111"/>
  <c r="G146" i="111"/>
  <c r="F146" i="111"/>
  <c r="E146" i="111"/>
  <c r="D146" i="111"/>
  <c r="W140" i="111"/>
  <c r="V140" i="111"/>
  <c r="U140" i="111"/>
  <c r="R140" i="111"/>
  <c r="Q140" i="111"/>
  <c r="P140" i="111"/>
  <c r="O140" i="111"/>
  <c r="N140" i="111"/>
  <c r="M140" i="111"/>
  <c r="L140" i="111"/>
  <c r="K140" i="111"/>
  <c r="J140" i="111"/>
  <c r="I140" i="111"/>
  <c r="H140" i="111"/>
  <c r="G140" i="111"/>
  <c r="F140" i="111"/>
  <c r="E140" i="111"/>
  <c r="D140" i="111"/>
  <c r="W146" i="108"/>
  <c r="V146" i="108"/>
  <c r="U146" i="108"/>
  <c r="R146" i="108"/>
  <c r="Q146" i="108"/>
  <c r="P146" i="108"/>
  <c r="O146" i="108"/>
  <c r="N146" i="108"/>
  <c r="M146" i="108"/>
  <c r="L146" i="108"/>
  <c r="K146" i="108"/>
  <c r="J146" i="108"/>
  <c r="I146" i="108"/>
  <c r="H146" i="108"/>
  <c r="G146" i="108"/>
  <c r="F146" i="108"/>
  <c r="E146" i="108"/>
  <c r="W140" i="108"/>
  <c r="V140" i="108"/>
  <c r="U140" i="108"/>
  <c r="R140" i="108"/>
  <c r="Q140" i="108"/>
  <c r="P140" i="108"/>
  <c r="O140" i="108"/>
  <c r="N140" i="108"/>
  <c r="M140" i="108"/>
  <c r="L140" i="108"/>
  <c r="K140" i="108"/>
  <c r="J140" i="108"/>
  <c r="I140" i="108"/>
  <c r="H140" i="108"/>
  <c r="G140" i="108"/>
  <c r="F140" i="108"/>
  <c r="E140" i="108"/>
  <c r="D140" i="108"/>
  <c r="S159" i="103"/>
  <c r="R159" i="103"/>
  <c r="Q159" i="103"/>
  <c r="P159" i="103"/>
  <c r="O159" i="103"/>
  <c r="N159" i="103"/>
  <c r="M159" i="103"/>
  <c r="K159" i="103"/>
  <c r="J159" i="103"/>
  <c r="I159" i="103"/>
  <c r="H159" i="103"/>
  <c r="G159" i="103"/>
  <c r="F159" i="103"/>
  <c r="E159" i="103"/>
  <c r="S153" i="103"/>
  <c r="R153" i="103"/>
  <c r="Q153" i="103"/>
  <c r="O153" i="103"/>
  <c r="N153" i="103"/>
  <c r="M153" i="103"/>
  <c r="L153" i="103"/>
  <c r="K153" i="103"/>
  <c r="J153" i="103"/>
  <c r="I153" i="103"/>
  <c r="H153" i="103"/>
  <c r="G153" i="103"/>
  <c r="F153" i="103"/>
  <c r="E153" i="103"/>
  <c r="D153" i="103"/>
  <c r="J110" i="99"/>
  <c r="K110" i="99"/>
  <c r="D25" i="119"/>
  <c r="G25" i="119"/>
  <c r="J25" i="119"/>
  <c r="M25" i="119"/>
  <c r="D26" i="119"/>
  <c r="G26" i="119"/>
  <c r="J26" i="119"/>
  <c r="M26" i="119"/>
  <c r="D27" i="119"/>
  <c r="G27" i="119"/>
  <c r="J27" i="119"/>
  <c r="M27" i="119"/>
  <c r="D28" i="119"/>
  <c r="G28" i="119"/>
  <c r="J28" i="119"/>
  <c r="M28" i="119"/>
  <c r="D29" i="119"/>
  <c r="G29" i="119"/>
  <c r="J29" i="119"/>
  <c r="M29" i="119"/>
  <c r="D30" i="119"/>
  <c r="G30" i="119"/>
  <c r="J30" i="119"/>
  <c r="M30" i="119"/>
  <c r="D31" i="119"/>
  <c r="G31" i="119"/>
  <c r="J31" i="119"/>
  <c r="M31" i="119"/>
  <c r="D33" i="119"/>
  <c r="G33" i="119"/>
  <c r="J33" i="119"/>
  <c r="M33" i="119"/>
  <c r="D34" i="119"/>
  <c r="G34" i="119"/>
  <c r="J34" i="119"/>
  <c r="M34" i="119"/>
  <c r="D35" i="119"/>
  <c r="G35" i="119"/>
  <c r="J35" i="119"/>
  <c r="M35" i="119"/>
  <c r="D36" i="119"/>
  <c r="G36" i="119"/>
  <c r="J36" i="119"/>
  <c r="M36" i="119"/>
  <c r="D37" i="119"/>
  <c r="G37" i="119"/>
  <c r="J37" i="119"/>
  <c r="M37" i="119"/>
  <c r="D38" i="119"/>
  <c r="G38" i="119"/>
  <c r="J38" i="119"/>
  <c r="M38" i="119"/>
  <c r="D39" i="119"/>
  <c r="G39" i="119"/>
  <c r="J39" i="119"/>
  <c r="M39" i="119"/>
  <c r="D40" i="119"/>
  <c r="G40" i="119"/>
  <c r="J40" i="119"/>
  <c r="M40" i="119"/>
  <c r="D41" i="119"/>
  <c r="G41" i="119"/>
  <c r="J41" i="119"/>
  <c r="M41" i="119"/>
  <c r="G70" i="119"/>
  <c r="H70" i="119"/>
  <c r="F70" i="119"/>
  <c r="D70" i="119"/>
  <c r="G69" i="119"/>
  <c r="H69" i="119"/>
  <c r="F69" i="119"/>
  <c r="D69" i="119"/>
  <c r="G68" i="119"/>
  <c r="H68" i="119"/>
  <c r="F68" i="119"/>
  <c r="D68" i="119"/>
  <c r="G67" i="119"/>
  <c r="H67" i="119"/>
  <c r="F67" i="119"/>
  <c r="D67" i="119"/>
  <c r="G66" i="119"/>
  <c r="H66" i="119"/>
  <c r="F66" i="119"/>
  <c r="D66" i="119"/>
  <c r="G62" i="119"/>
  <c r="H62" i="119"/>
  <c r="F62" i="119"/>
  <c r="D62" i="119"/>
  <c r="G61" i="119"/>
  <c r="H61" i="119"/>
  <c r="F61" i="119"/>
  <c r="D61" i="119"/>
  <c r="G60" i="119"/>
  <c r="H60" i="119"/>
  <c r="F60" i="119"/>
  <c r="D60" i="119"/>
  <c r="G59" i="119"/>
  <c r="H59" i="119"/>
  <c r="F59" i="119"/>
  <c r="D59" i="119"/>
  <c r="G58" i="119"/>
  <c r="H58" i="119"/>
  <c r="F58" i="119"/>
  <c r="D58" i="119"/>
  <c r="G54" i="119"/>
  <c r="H54" i="119"/>
  <c r="F54" i="119"/>
  <c r="D54" i="119"/>
  <c r="G53" i="119"/>
  <c r="H53" i="119"/>
  <c r="F53" i="119"/>
  <c r="D53" i="119"/>
  <c r="G52" i="119"/>
  <c r="H52" i="119"/>
  <c r="F52" i="119"/>
  <c r="D52" i="119"/>
  <c r="G51" i="119"/>
  <c r="H51" i="119"/>
  <c r="F51" i="119"/>
  <c r="D51" i="119"/>
  <c r="G50" i="119"/>
  <c r="H50" i="119"/>
  <c r="F50" i="119"/>
  <c r="D50" i="119"/>
  <c r="M24" i="119"/>
  <c r="J24" i="119"/>
  <c r="G24" i="119"/>
  <c r="D24" i="119"/>
  <c r="M23" i="119"/>
  <c r="J23" i="119"/>
  <c r="G23" i="119"/>
  <c r="D23" i="119"/>
  <c r="M22" i="119"/>
  <c r="J22" i="119"/>
  <c r="G22" i="119"/>
  <c r="D22" i="119"/>
  <c r="M21" i="119"/>
  <c r="J21" i="119"/>
  <c r="G21" i="119"/>
  <c r="D21" i="119"/>
  <c r="M20" i="119"/>
  <c r="J20" i="119"/>
  <c r="G20" i="119"/>
  <c r="D20" i="119"/>
  <c r="D12" i="119"/>
  <c r="D11" i="119"/>
  <c r="D10" i="119"/>
  <c r="D9" i="119"/>
  <c r="D8" i="119"/>
  <c r="G57" i="118"/>
  <c r="H57" i="118"/>
  <c r="F57" i="118"/>
  <c r="D57" i="118"/>
  <c r="G56" i="118"/>
  <c r="H56" i="118"/>
  <c r="F56" i="118"/>
  <c r="D56" i="118"/>
  <c r="G55" i="118"/>
  <c r="H55" i="118"/>
  <c r="F55" i="118"/>
  <c r="D55" i="118"/>
  <c r="G54" i="118"/>
  <c r="H54" i="118"/>
  <c r="F54" i="118"/>
  <c r="D54" i="118"/>
  <c r="G53" i="118"/>
  <c r="H53" i="118"/>
  <c r="F53" i="118"/>
  <c r="D53" i="118"/>
  <c r="G49" i="118"/>
  <c r="H49" i="118"/>
  <c r="F49" i="118"/>
  <c r="D49" i="118"/>
  <c r="G48" i="118"/>
  <c r="H48" i="118"/>
  <c r="F48" i="118"/>
  <c r="D48" i="118"/>
  <c r="G47" i="118"/>
  <c r="H47" i="118"/>
  <c r="F47" i="118"/>
  <c r="D47" i="118"/>
  <c r="G46" i="118"/>
  <c r="H46" i="118"/>
  <c r="F46" i="118"/>
  <c r="D46" i="118"/>
  <c r="G45" i="118"/>
  <c r="H45" i="118"/>
  <c r="F45" i="118"/>
  <c r="D45" i="118"/>
  <c r="G41" i="118"/>
  <c r="H41" i="118"/>
  <c r="F41" i="118"/>
  <c r="D41" i="118"/>
  <c r="G40" i="118"/>
  <c r="H40" i="118"/>
  <c r="F40" i="118"/>
  <c r="D40" i="118"/>
  <c r="G39" i="118"/>
  <c r="H39" i="118"/>
  <c r="F39" i="118"/>
  <c r="D39" i="118"/>
  <c r="G38" i="118"/>
  <c r="H38" i="118"/>
  <c r="F38" i="118"/>
  <c r="D38" i="118"/>
  <c r="G37" i="118"/>
  <c r="H37" i="118"/>
  <c r="F37" i="118"/>
  <c r="D37" i="118"/>
  <c r="M28" i="118"/>
  <c r="J28" i="118"/>
  <c r="G28" i="118"/>
  <c r="D28" i="118"/>
  <c r="M27" i="118"/>
  <c r="J27" i="118"/>
  <c r="G27" i="118"/>
  <c r="D27" i="118"/>
  <c r="M26" i="118"/>
  <c r="J26" i="118"/>
  <c r="G26" i="118"/>
  <c r="D26" i="118"/>
  <c r="M25" i="118"/>
  <c r="J25" i="118"/>
  <c r="G25" i="118"/>
  <c r="D25" i="118"/>
  <c r="M24" i="118"/>
  <c r="J24" i="118"/>
  <c r="G24" i="118"/>
  <c r="D24" i="118"/>
  <c r="M23" i="118"/>
  <c r="J23" i="118"/>
  <c r="G23" i="118"/>
  <c r="D23" i="118"/>
  <c r="M22" i="118"/>
  <c r="J22" i="118"/>
  <c r="G22" i="118"/>
  <c r="D22" i="118"/>
  <c r="M21" i="118"/>
  <c r="J21" i="118"/>
  <c r="G21" i="118"/>
  <c r="D21" i="118"/>
  <c r="M20" i="118"/>
  <c r="J20" i="118"/>
  <c r="G20" i="118"/>
  <c r="D20" i="118"/>
  <c r="D12" i="118"/>
  <c r="D11" i="118"/>
  <c r="D10" i="118"/>
  <c r="D9" i="118"/>
  <c r="D8" i="118"/>
  <c r="M22" i="117"/>
  <c r="M23" i="117"/>
  <c r="M24" i="117"/>
  <c r="M25" i="117"/>
  <c r="M26" i="117"/>
  <c r="M27" i="117"/>
  <c r="M28" i="117"/>
  <c r="J22" i="117"/>
  <c r="J23" i="117"/>
  <c r="J24" i="117"/>
  <c r="J25" i="117"/>
  <c r="J26" i="117"/>
  <c r="J27" i="117"/>
  <c r="J28" i="117"/>
  <c r="G22" i="117"/>
  <c r="G23" i="117"/>
  <c r="G24" i="117"/>
  <c r="G25" i="117"/>
  <c r="G26" i="117"/>
  <c r="G27" i="117"/>
  <c r="G28" i="117"/>
  <c r="D22" i="117"/>
  <c r="D23" i="117"/>
  <c r="D24" i="117"/>
  <c r="D25" i="117"/>
  <c r="D26" i="117"/>
  <c r="D27" i="117"/>
  <c r="D28" i="117"/>
  <c r="M21" i="117"/>
  <c r="M20" i="117"/>
  <c r="J21" i="117"/>
  <c r="J20" i="117"/>
  <c r="G21" i="117"/>
  <c r="G20" i="117"/>
  <c r="D21" i="117"/>
  <c r="D20" i="117"/>
  <c r="G57" i="117"/>
  <c r="H57" i="117"/>
  <c r="F57" i="117"/>
  <c r="D57" i="117"/>
  <c r="G56" i="117"/>
  <c r="H56" i="117"/>
  <c r="F56" i="117"/>
  <c r="D56" i="117"/>
  <c r="G55" i="117"/>
  <c r="H55" i="117"/>
  <c r="F55" i="117"/>
  <c r="D55" i="117"/>
  <c r="G54" i="117"/>
  <c r="H54" i="117"/>
  <c r="F54" i="117"/>
  <c r="D54" i="117"/>
  <c r="G53" i="117"/>
  <c r="H53" i="117"/>
  <c r="F53" i="117"/>
  <c r="D53" i="117"/>
  <c r="G49" i="117"/>
  <c r="H49" i="117"/>
  <c r="F49" i="117"/>
  <c r="D49" i="117"/>
  <c r="G48" i="117"/>
  <c r="H48" i="117"/>
  <c r="F48" i="117"/>
  <c r="G47" i="117"/>
  <c r="H47" i="117"/>
  <c r="F47" i="117"/>
  <c r="D47" i="117"/>
  <c r="G46" i="117"/>
  <c r="H46" i="117"/>
  <c r="F46" i="117"/>
  <c r="D46" i="117"/>
  <c r="G45" i="117"/>
  <c r="H45" i="117"/>
  <c r="F45" i="117"/>
  <c r="D45" i="117"/>
  <c r="G41" i="117"/>
  <c r="H41" i="117"/>
  <c r="F41" i="117"/>
  <c r="D41" i="117"/>
  <c r="G40" i="117"/>
  <c r="H40" i="117"/>
  <c r="F40" i="117"/>
  <c r="D40" i="117"/>
  <c r="G39" i="117"/>
  <c r="H39" i="117"/>
  <c r="F39" i="117"/>
  <c r="D39" i="117"/>
  <c r="G38" i="117"/>
  <c r="H38" i="117"/>
  <c r="F38" i="117"/>
  <c r="D38" i="117"/>
  <c r="G37" i="117"/>
  <c r="H37" i="117"/>
  <c r="F37" i="117"/>
  <c r="D37" i="117"/>
  <c r="D12" i="117"/>
  <c r="D11" i="117"/>
  <c r="D10" i="117"/>
  <c r="D9" i="117"/>
  <c r="D8" i="117"/>
  <c r="G71" i="116"/>
  <c r="H71" i="116"/>
  <c r="F71" i="116"/>
  <c r="D71" i="116"/>
  <c r="G70" i="116"/>
  <c r="H70" i="116"/>
  <c r="F70" i="116"/>
  <c r="D70" i="116"/>
  <c r="G69" i="116"/>
  <c r="H69" i="116"/>
  <c r="F69" i="116"/>
  <c r="D69" i="116"/>
  <c r="G68" i="116"/>
  <c r="H68" i="116"/>
  <c r="F68" i="116"/>
  <c r="D68" i="116"/>
  <c r="G67" i="116"/>
  <c r="H67" i="116"/>
  <c r="F67" i="116"/>
  <c r="D67" i="116"/>
  <c r="G63" i="116"/>
  <c r="H63" i="116"/>
  <c r="F63" i="116"/>
  <c r="D63" i="116"/>
  <c r="G62" i="116"/>
  <c r="H62" i="116"/>
  <c r="F62" i="116"/>
  <c r="D62" i="116"/>
  <c r="G61" i="116"/>
  <c r="H61" i="116"/>
  <c r="F61" i="116"/>
  <c r="D61" i="116"/>
  <c r="G60" i="116"/>
  <c r="H60" i="116"/>
  <c r="F60" i="116"/>
  <c r="D60" i="116"/>
  <c r="G59" i="116"/>
  <c r="H59" i="116"/>
  <c r="F59" i="116"/>
  <c r="D59" i="116"/>
  <c r="G55" i="116"/>
  <c r="H55" i="116"/>
  <c r="F55" i="116"/>
  <c r="D55" i="116"/>
  <c r="G54" i="116"/>
  <c r="H54" i="116"/>
  <c r="F54" i="116"/>
  <c r="D54" i="116"/>
  <c r="G53" i="116"/>
  <c r="H53" i="116"/>
  <c r="F53" i="116"/>
  <c r="D53" i="116"/>
  <c r="G52" i="116"/>
  <c r="H52" i="116"/>
  <c r="F52" i="116"/>
  <c r="D52" i="116"/>
  <c r="G51" i="116"/>
  <c r="H51" i="116"/>
  <c r="F51" i="116"/>
  <c r="M36" i="116"/>
  <c r="M38" i="116"/>
  <c r="M39" i="116"/>
  <c r="M41" i="116"/>
  <c r="M42" i="116"/>
  <c r="M35" i="116"/>
  <c r="J36" i="116"/>
  <c r="J38" i="116"/>
  <c r="J39" i="116"/>
  <c r="J41" i="116"/>
  <c r="J42" i="116"/>
  <c r="J35" i="116"/>
  <c r="G36" i="116"/>
  <c r="G38" i="116"/>
  <c r="G39" i="116"/>
  <c r="G41" i="116"/>
  <c r="G42" i="116"/>
  <c r="G35" i="116"/>
  <c r="M34" i="116"/>
  <c r="J34" i="116"/>
  <c r="G34" i="116"/>
  <c r="D34" i="116"/>
  <c r="M22" i="116"/>
  <c r="M23" i="116"/>
  <c r="M21" i="116"/>
  <c r="M20" i="116"/>
  <c r="J22" i="116"/>
  <c r="J23" i="116"/>
  <c r="J21" i="116"/>
  <c r="J20" i="116"/>
  <c r="G23" i="116"/>
  <c r="G22" i="116"/>
  <c r="G20" i="116"/>
  <c r="G21" i="116"/>
  <c r="D42" i="116"/>
  <c r="D41" i="116"/>
  <c r="D39" i="116"/>
  <c r="D38" i="116"/>
  <c r="D36" i="116"/>
  <c r="D35" i="116"/>
  <c r="D23" i="116"/>
  <c r="D22" i="116"/>
  <c r="D21" i="116"/>
  <c r="D20" i="116"/>
  <c r="D12" i="116"/>
  <c r="D11" i="116"/>
  <c r="D10" i="116"/>
  <c r="D9" i="116"/>
  <c r="D8" i="116"/>
  <c r="V108" i="99"/>
  <c r="W108" i="99"/>
  <c r="X108" i="99"/>
  <c r="Y108" i="99"/>
  <c r="Z108" i="99"/>
  <c r="V109" i="99"/>
  <c r="W109" i="99"/>
  <c r="X109" i="99"/>
  <c r="Y109" i="99"/>
  <c r="Z109" i="99"/>
  <c r="V110" i="99"/>
  <c r="W110" i="99"/>
  <c r="X110" i="99"/>
  <c r="Y110" i="99"/>
  <c r="Z110" i="99"/>
  <c r="U110" i="99"/>
  <c r="U109" i="99"/>
  <c r="U108" i="99"/>
  <c r="K112" i="99"/>
  <c r="J112" i="99"/>
  <c r="K111" i="99"/>
  <c r="J111" i="99"/>
  <c r="K109" i="99"/>
  <c r="J109" i="99"/>
  <c r="K108" i="99"/>
  <c r="J108" i="99"/>
  <c r="D58" i="99"/>
  <c r="D59" i="99"/>
  <c r="D57" i="99"/>
  <c r="D56" i="99"/>
  <c r="D55" i="99"/>
  <c r="W135" i="114"/>
  <c r="V135" i="114"/>
  <c r="U135" i="114"/>
  <c r="R135" i="114"/>
  <c r="Q135" i="114"/>
  <c r="P135" i="114"/>
  <c r="O135" i="114"/>
  <c r="N135" i="114"/>
  <c r="M135" i="114"/>
  <c r="L135" i="114"/>
  <c r="K135" i="114"/>
  <c r="J135" i="114"/>
  <c r="I135" i="114"/>
  <c r="H135" i="114"/>
  <c r="G135" i="114"/>
  <c r="F135" i="114"/>
  <c r="E135" i="114"/>
  <c r="D135" i="114"/>
  <c r="M97" i="114"/>
  <c r="I97" i="114"/>
  <c r="M93" i="114"/>
  <c r="I93" i="114"/>
  <c r="E93" i="114"/>
  <c r="M92" i="114"/>
  <c r="I92" i="114"/>
  <c r="E92" i="114"/>
  <c r="M91" i="114"/>
  <c r="I91" i="114"/>
  <c r="E91" i="114"/>
  <c r="M90" i="114"/>
  <c r="I90" i="114"/>
  <c r="E90" i="114"/>
  <c r="M89" i="114"/>
  <c r="I89" i="114"/>
  <c r="E89" i="114"/>
  <c r="M88" i="114"/>
  <c r="I88" i="114"/>
  <c r="E88" i="114"/>
  <c r="M87" i="114"/>
  <c r="I87" i="114"/>
  <c r="E87" i="114"/>
  <c r="M86" i="114"/>
  <c r="I86" i="114"/>
  <c r="E86" i="114"/>
  <c r="M85" i="114"/>
  <c r="I85" i="114"/>
  <c r="E85" i="114"/>
  <c r="M84" i="114"/>
  <c r="I84" i="114"/>
  <c r="E84" i="114"/>
  <c r="M83" i="114"/>
  <c r="I83" i="114"/>
  <c r="E83" i="114"/>
  <c r="M82" i="114"/>
  <c r="I82" i="114"/>
  <c r="E82" i="114"/>
  <c r="M81" i="114"/>
  <c r="I81" i="114"/>
  <c r="E81" i="114"/>
  <c r="M80" i="114"/>
  <c r="I80" i="114"/>
  <c r="E80" i="114"/>
  <c r="M79" i="114"/>
  <c r="I79" i="114"/>
  <c r="E79" i="114"/>
  <c r="M78" i="114"/>
  <c r="I78" i="114"/>
  <c r="E78" i="114"/>
  <c r="M77" i="114"/>
  <c r="I77" i="114"/>
  <c r="E77" i="114"/>
  <c r="M76" i="114"/>
  <c r="I76" i="114"/>
  <c r="E76" i="114"/>
  <c r="M75" i="114"/>
  <c r="I75" i="114"/>
  <c r="E75" i="114"/>
  <c r="M74" i="114"/>
  <c r="I74" i="114"/>
  <c r="E74" i="114"/>
  <c r="M73" i="114"/>
  <c r="I73" i="114"/>
  <c r="E73" i="114"/>
  <c r="L64" i="114"/>
  <c r="M64" i="114"/>
  <c r="H64" i="114"/>
  <c r="G64" i="114"/>
  <c r="E64" i="114"/>
  <c r="D64" i="114"/>
  <c r="L63" i="114"/>
  <c r="M63" i="114"/>
  <c r="K63" i="114"/>
  <c r="H63" i="114"/>
  <c r="G63" i="114"/>
  <c r="E63" i="114"/>
  <c r="D63" i="114"/>
  <c r="L62" i="114"/>
  <c r="M62" i="114"/>
  <c r="K62" i="114"/>
  <c r="J62" i="114"/>
  <c r="H62" i="114"/>
  <c r="G62" i="114"/>
  <c r="E62" i="114"/>
  <c r="D62" i="114"/>
  <c r="L61" i="114"/>
  <c r="M61" i="114"/>
  <c r="K61" i="114"/>
  <c r="J61" i="114"/>
  <c r="H61" i="114"/>
  <c r="G61" i="114"/>
  <c r="E61" i="114"/>
  <c r="D61" i="114"/>
  <c r="L60" i="114"/>
  <c r="M60" i="114"/>
  <c r="H60" i="114"/>
  <c r="G60" i="114"/>
  <c r="E60" i="114"/>
  <c r="D60" i="114"/>
  <c r="I51" i="114"/>
  <c r="J51" i="114"/>
  <c r="H51" i="114"/>
  <c r="E51" i="114"/>
  <c r="I50" i="114"/>
  <c r="J50" i="114"/>
  <c r="H50" i="114"/>
  <c r="G50" i="114"/>
  <c r="E50" i="114"/>
  <c r="D50" i="114"/>
  <c r="I47" i="114"/>
  <c r="J47" i="114"/>
  <c r="H47" i="114"/>
  <c r="G47" i="114"/>
  <c r="E47" i="114"/>
  <c r="D47" i="114"/>
  <c r="I46" i="114"/>
  <c r="J46" i="114"/>
  <c r="H46" i="114"/>
  <c r="E46" i="114"/>
  <c r="I44" i="114"/>
  <c r="J44" i="114"/>
  <c r="H44" i="114"/>
  <c r="G44" i="114"/>
  <c r="E44" i="114"/>
  <c r="D44" i="114"/>
  <c r="I43" i="114"/>
  <c r="J43" i="114"/>
  <c r="H43" i="114"/>
  <c r="G43" i="114"/>
  <c r="E43" i="114"/>
  <c r="D43" i="114"/>
  <c r="I42" i="114"/>
  <c r="J42" i="114"/>
  <c r="H42" i="114"/>
  <c r="G42" i="114"/>
  <c r="E42" i="114"/>
  <c r="D42" i="114"/>
  <c r="I38" i="114"/>
  <c r="J38" i="114"/>
  <c r="H38" i="114"/>
  <c r="G38" i="114"/>
  <c r="E38" i="114"/>
  <c r="D38" i="114"/>
  <c r="I37" i="114"/>
  <c r="J37" i="114"/>
  <c r="H37" i="114"/>
  <c r="G37" i="114"/>
  <c r="E37" i="114"/>
  <c r="D37" i="114"/>
  <c r="I34" i="114"/>
  <c r="J34" i="114"/>
  <c r="H34" i="114"/>
  <c r="E34" i="114"/>
  <c r="D34" i="114"/>
  <c r="I33" i="114"/>
  <c r="J33" i="114"/>
  <c r="H33" i="114"/>
  <c r="E33" i="114"/>
  <c r="D33" i="114"/>
  <c r="I31" i="114"/>
  <c r="J31" i="114"/>
  <c r="H31" i="114"/>
  <c r="G31" i="114"/>
  <c r="E31" i="114"/>
  <c r="D31" i="114"/>
  <c r="I30" i="114"/>
  <c r="J30" i="114"/>
  <c r="H30" i="114"/>
  <c r="E30" i="114"/>
  <c r="D30" i="114"/>
  <c r="I29" i="114"/>
  <c r="J29" i="114"/>
  <c r="H29" i="114"/>
  <c r="G29" i="114"/>
  <c r="E29" i="114"/>
  <c r="D29" i="114"/>
  <c r="I25" i="114"/>
  <c r="J25" i="114"/>
  <c r="H25" i="114"/>
  <c r="G25" i="114"/>
  <c r="E25" i="114"/>
  <c r="D25" i="114"/>
  <c r="I24" i="114"/>
  <c r="J24" i="114"/>
  <c r="H24" i="114"/>
  <c r="G24" i="114"/>
  <c r="E24" i="114"/>
  <c r="D24" i="114"/>
  <c r="I21" i="114"/>
  <c r="J21" i="114"/>
  <c r="H21" i="114"/>
  <c r="G21" i="114"/>
  <c r="E21" i="114"/>
  <c r="D21" i="114"/>
  <c r="I20" i="114"/>
  <c r="J20" i="114"/>
  <c r="H20" i="114"/>
  <c r="G20" i="114"/>
  <c r="E20" i="114"/>
  <c r="D20" i="114"/>
  <c r="I18" i="114"/>
  <c r="J18" i="114"/>
  <c r="H18" i="114"/>
  <c r="G18" i="114"/>
  <c r="E18" i="114"/>
  <c r="D18" i="114"/>
  <c r="I17" i="114"/>
  <c r="J17" i="114"/>
  <c r="H17" i="114"/>
  <c r="G17" i="114"/>
  <c r="E17" i="114"/>
  <c r="D17" i="114"/>
  <c r="I16" i="114"/>
  <c r="J16" i="114"/>
  <c r="H16" i="114"/>
  <c r="G16" i="114"/>
  <c r="E16" i="114"/>
  <c r="D16" i="114"/>
  <c r="I10" i="114"/>
  <c r="J10" i="114"/>
  <c r="H10" i="114"/>
  <c r="G10" i="114"/>
  <c r="E10" i="114"/>
  <c r="D10" i="114"/>
  <c r="I9" i="114"/>
  <c r="J9" i="114"/>
  <c r="H9" i="114"/>
  <c r="G9" i="114"/>
  <c r="E9" i="114"/>
  <c r="D9" i="114"/>
  <c r="I8" i="114"/>
  <c r="J8" i="114"/>
  <c r="H8" i="114"/>
  <c r="G8" i="114"/>
  <c r="E8" i="114"/>
  <c r="D8" i="114"/>
  <c r="V111" i="113"/>
  <c r="W111" i="113"/>
  <c r="X111" i="113"/>
  <c r="Y111" i="113"/>
  <c r="Z111" i="113"/>
  <c r="V112" i="113"/>
  <c r="W112" i="113"/>
  <c r="X112" i="113"/>
  <c r="Y112" i="113"/>
  <c r="Z112" i="113"/>
  <c r="V113" i="113"/>
  <c r="W113" i="113"/>
  <c r="X113" i="113"/>
  <c r="Y113" i="113"/>
  <c r="Z113" i="113"/>
  <c r="V114" i="113"/>
  <c r="W114" i="113"/>
  <c r="X114" i="113"/>
  <c r="Y114" i="113"/>
  <c r="Z114" i="113"/>
  <c r="U114" i="113"/>
  <c r="U113" i="113"/>
  <c r="U112" i="113"/>
  <c r="U111" i="113"/>
  <c r="V104" i="113"/>
  <c r="W104" i="113"/>
  <c r="X104" i="113"/>
  <c r="Y104" i="113"/>
  <c r="Z104" i="113"/>
  <c r="V105" i="113"/>
  <c r="W105" i="113"/>
  <c r="X105" i="113"/>
  <c r="Y105" i="113"/>
  <c r="Z105" i="113"/>
  <c r="V106" i="113"/>
  <c r="W106" i="113"/>
  <c r="X106" i="113"/>
  <c r="Y106" i="113"/>
  <c r="Z106" i="113"/>
  <c r="V107" i="113"/>
  <c r="W107" i="113"/>
  <c r="X107" i="113"/>
  <c r="Y107" i="113"/>
  <c r="Z107" i="113"/>
  <c r="V108" i="113"/>
  <c r="W108" i="113"/>
  <c r="X108" i="113"/>
  <c r="Y108" i="113"/>
  <c r="Z108" i="113"/>
  <c r="U108" i="113"/>
  <c r="U107" i="113"/>
  <c r="U106" i="113"/>
  <c r="U105" i="113"/>
  <c r="U104" i="113"/>
  <c r="V93" i="113"/>
  <c r="W93" i="113"/>
  <c r="X93" i="113"/>
  <c r="Y93" i="113"/>
  <c r="Z93" i="113"/>
  <c r="V94" i="113"/>
  <c r="W94" i="113"/>
  <c r="X94" i="113"/>
  <c r="Y94" i="113"/>
  <c r="Z94" i="113"/>
  <c r="V97" i="113"/>
  <c r="W97" i="113"/>
  <c r="X97" i="113"/>
  <c r="Y97" i="113"/>
  <c r="Z97" i="113"/>
  <c r="V98" i="113"/>
  <c r="W98" i="113"/>
  <c r="X98" i="113"/>
  <c r="Y98" i="113"/>
  <c r="Z98" i="113"/>
  <c r="V99" i="113"/>
  <c r="W99" i="113"/>
  <c r="X99" i="113"/>
  <c r="Y99" i="113"/>
  <c r="Z99" i="113"/>
  <c r="V100" i="113"/>
  <c r="W100" i="113"/>
  <c r="X100" i="113"/>
  <c r="Y100" i="113"/>
  <c r="Z100" i="113"/>
  <c r="V101" i="113"/>
  <c r="W101" i="113"/>
  <c r="X101" i="113"/>
  <c r="Y101" i="113"/>
  <c r="Z101" i="113"/>
  <c r="U101" i="113"/>
  <c r="U100" i="113"/>
  <c r="U99" i="113"/>
  <c r="U98" i="113"/>
  <c r="U97" i="113"/>
  <c r="U94" i="113"/>
  <c r="U93" i="113"/>
  <c r="J91" i="113"/>
  <c r="K91" i="113"/>
  <c r="J92" i="113"/>
  <c r="K92" i="113"/>
  <c r="J93" i="113"/>
  <c r="K93" i="113"/>
  <c r="J94" i="113"/>
  <c r="K94" i="113"/>
  <c r="J95" i="113"/>
  <c r="K95" i="113"/>
  <c r="J96" i="113"/>
  <c r="K96" i="113"/>
  <c r="J97" i="113"/>
  <c r="K97" i="113"/>
  <c r="J98" i="113"/>
  <c r="K98" i="113"/>
  <c r="J99" i="113"/>
  <c r="K99" i="113"/>
  <c r="J100" i="113"/>
  <c r="K100" i="113"/>
  <c r="J101" i="113"/>
  <c r="K101" i="113"/>
  <c r="J102" i="113"/>
  <c r="K102" i="113"/>
  <c r="J103" i="113"/>
  <c r="K103" i="113"/>
  <c r="J104" i="113"/>
  <c r="K104" i="113"/>
  <c r="J105" i="113"/>
  <c r="K105" i="113"/>
  <c r="J106" i="113"/>
  <c r="K106" i="113"/>
  <c r="V77" i="113"/>
  <c r="W77" i="113"/>
  <c r="X77" i="113"/>
  <c r="Y77" i="113"/>
  <c r="Z77" i="113"/>
  <c r="V78" i="113"/>
  <c r="W78" i="113"/>
  <c r="X78" i="113"/>
  <c r="Y78" i="113"/>
  <c r="Z78" i="113"/>
  <c r="V79" i="113"/>
  <c r="W79" i="113"/>
  <c r="X79" i="113"/>
  <c r="Y79" i="113"/>
  <c r="Z79" i="113"/>
  <c r="V80" i="113"/>
  <c r="W80" i="113"/>
  <c r="X80" i="113"/>
  <c r="Y80" i="113"/>
  <c r="Z80" i="113"/>
  <c r="V81" i="113"/>
  <c r="W81" i="113"/>
  <c r="X81" i="113"/>
  <c r="Y81" i="113"/>
  <c r="Z81" i="113"/>
  <c r="U81" i="113"/>
  <c r="U80" i="113"/>
  <c r="U79" i="113"/>
  <c r="K79" i="113"/>
  <c r="K80" i="113"/>
  <c r="K81" i="113"/>
  <c r="K82" i="113"/>
  <c r="J79" i="113"/>
  <c r="J80" i="113"/>
  <c r="J81" i="113"/>
  <c r="J82" i="113"/>
  <c r="K90" i="113"/>
  <c r="J90" i="113"/>
  <c r="K89" i="113"/>
  <c r="J89" i="113"/>
  <c r="K88" i="113"/>
  <c r="J88" i="113"/>
  <c r="K87" i="113"/>
  <c r="J87" i="113"/>
  <c r="K86" i="113"/>
  <c r="J86" i="113"/>
  <c r="K85" i="113"/>
  <c r="U78" i="113"/>
  <c r="K78" i="113"/>
  <c r="J78" i="113"/>
  <c r="U77" i="113"/>
  <c r="K77" i="113"/>
  <c r="J77" i="113"/>
  <c r="K71" i="113"/>
  <c r="J71" i="113"/>
  <c r="K70" i="113"/>
  <c r="J70" i="113"/>
  <c r="K69" i="113"/>
  <c r="J69" i="113"/>
  <c r="K68" i="113"/>
  <c r="J68" i="113"/>
  <c r="K67" i="113"/>
  <c r="J67" i="113"/>
  <c r="K66" i="113"/>
  <c r="J66" i="113"/>
  <c r="Z65" i="113"/>
  <c r="Y65" i="113"/>
  <c r="X65" i="113"/>
  <c r="W65" i="113"/>
  <c r="V65" i="113"/>
  <c r="U65" i="113"/>
  <c r="K65" i="113"/>
  <c r="J65" i="113"/>
  <c r="Z64" i="113"/>
  <c r="Y64" i="113"/>
  <c r="X64" i="113"/>
  <c r="W64" i="113"/>
  <c r="V64" i="113"/>
  <c r="U64" i="113"/>
  <c r="K64" i="113"/>
  <c r="J64" i="113"/>
  <c r="D17" i="113"/>
  <c r="D16" i="113"/>
  <c r="D15" i="113"/>
  <c r="D14" i="113"/>
  <c r="D13" i="113"/>
  <c r="D12" i="113"/>
  <c r="D11" i="113"/>
  <c r="D10" i="113"/>
  <c r="U134" i="111"/>
  <c r="R134" i="111"/>
  <c r="Q134" i="111"/>
  <c r="P134" i="111"/>
  <c r="O134" i="111"/>
  <c r="N134" i="111"/>
  <c r="M134" i="111"/>
  <c r="K134" i="111"/>
  <c r="J134" i="111"/>
  <c r="I134" i="111"/>
  <c r="H134" i="111"/>
  <c r="G134" i="111"/>
  <c r="F134" i="111"/>
  <c r="E134" i="111"/>
  <c r="D134" i="111"/>
  <c r="M92" i="111"/>
  <c r="I92" i="111"/>
  <c r="E92" i="111"/>
  <c r="M91" i="111"/>
  <c r="I91" i="111"/>
  <c r="E91" i="111"/>
  <c r="M90" i="111"/>
  <c r="I90" i="111"/>
  <c r="E90" i="111"/>
  <c r="M89" i="111"/>
  <c r="I89" i="111"/>
  <c r="E89" i="111"/>
  <c r="M88" i="111"/>
  <c r="I88" i="111"/>
  <c r="E88" i="111"/>
  <c r="M87" i="111"/>
  <c r="I87" i="111"/>
  <c r="E87" i="111"/>
  <c r="M86" i="111"/>
  <c r="I86" i="111"/>
  <c r="E86" i="111"/>
  <c r="M85" i="111"/>
  <c r="I85" i="111"/>
  <c r="E85" i="111"/>
  <c r="M84" i="111"/>
  <c r="I84" i="111"/>
  <c r="E84" i="111"/>
  <c r="M83" i="111"/>
  <c r="I83" i="111"/>
  <c r="E83" i="111"/>
  <c r="M82" i="111"/>
  <c r="I82" i="111"/>
  <c r="E82" i="111"/>
  <c r="M81" i="111"/>
  <c r="I81" i="111"/>
  <c r="E81" i="111"/>
  <c r="M80" i="111"/>
  <c r="I80" i="111"/>
  <c r="E80" i="111"/>
  <c r="M79" i="111"/>
  <c r="I79" i="111"/>
  <c r="E79" i="111"/>
  <c r="M78" i="111"/>
  <c r="I78" i="111"/>
  <c r="E78" i="111"/>
  <c r="M77" i="111"/>
  <c r="I77" i="111"/>
  <c r="E77" i="111"/>
  <c r="M76" i="111"/>
  <c r="I76" i="111"/>
  <c r="E76" i="111"/>
  <c r="M75" i="111"/>
  <c r="I75" i="111"/>
  <c r="E75" i="111"/>
  <c r="M74" i="111"/>
  <c r="I74" i="111"/>
  <c r="E74" i="111"/>
  <c r="M73" i="111"/>
  <c r="I73" i="111"/>
  <c r="E73" i="111"/>
  <c r="M72" i="111"/>
  <c r="I72" i="111"/>
  <c r="E72" i="111"/>
  <c r="L63" i="111"/>
  <c r="M63" i="111"/>
  <c r="K63" i="111"/>
  <c r="J63" i="111"/>
  <c r="H63" i="111"/>
  <c r="G63" i="111"/>
  <c r="E63" i="111"/>
  <c r="D63" i="111"/>
  <c r="L62" i="111"/>
  <c r="M62" i="111"/>
  <c r="K62" i="111"/>
  <c r="J62" i="111"/>
  <c r="H62" i="111"/>
  <c r="G62" i="111"/>
  <c r="E62" i="111"/>
  <c r="D62" i="111"/>
  <c r="L61" i="111"/>
  <c r="M61" i="111"/>
  <c r="K61" i="111"/>
  <c r="J61" i="111"/>
  <c r="H61" i="111"/>
  <c r="G61" i="111"/>
  <c r="E61" i="111"/>
  <c r="D61" i="111"/>
  <c r="L60" i="111"/>
  <c r="M60" i="111"/>
  <c r="H60" i="111"/>
  <c r="G60" i="111"/>
  <c r="E60" i="111"/>
  <c r="D60" i="111"/>
  <c r="I51" i="111"/>
  <c r="J51" i="111"/>
  <c r="H51" i="111"/>
  <c r="E51" i="111"/>
  <c r="I50" i="111"/>
  <c r="J50" i="111"/>
  <c r="H50" i="111"/>
  <c r="G50" i="111"/>
  <c r="E50" i="111"/>
  <c r="D50" i="111"/>
  <c r="G47" i="111"/>
  <c r="I47" i="111"/>
  <c r="J47" i="111"/>
  <c r="E47" i="111"/>
  <c r="D47" i="111"/>
  <c r="I46" i="111"/>
  <c r="J46" i="111"/>
  <c r="H46" i="111"/>
  <c r="E46" i="111"/>
  <c r="D46" i="111"/>
  <c r="I44" i="111"/>
  <c r="J44" i="111"/>
  <c r="H44" i="111"/>
  <c r="E44" i="111"/>
  <c r="D44" i="111"/>
  <c r="I43" i="111"/>
  <c r="J43" i="111"/>
  <c r="H43" i="111"/>
  <c r="G43" i="111"/>
  <c r="E43" i="111"/>
  <c r="I42" i="111"/>
  <c r="J42" i="111"/>
  <c r="H42" i="111"/>
  <c r="G42" i="111"/>
  <c r="E42" i="111"/>
  <c r="D42" i="111"/>
  <c r="I38" i="111"/>
  <c r="J38" i="111"/>
  <c r="H38" i="111"/>
  <c r="G38" i="111"/>
  <c r="E38" i="111"/>
  <c r="D38" i="111"/>
  <c r="I37" i="111"/>
  <c r="J37" i="111"/>
  <c r="H37" i="111"/>
  <c r="G37" i="111"/>
  <c r="E37" i="111"/>
  <c r="D37" i="111"/>
  <c r="I34" i="111"/>
  <c r="J34" i="111"/>
  <c r="H34" i="111"/>
  <c r="G34" i="111"/>
  <c r="I33" i="111"/>
  <c r="J33" i="111"/>
  <c r="H33" i="111"/>
  <c r="E33" i="111"/>
  <c r="D33" i="111"/>
  <c r="I31" i="111"/>
  <c r="J31" i="111"/>
  <c r="H31" i="111"/>
  <c r="G31" i="111"/>
  <c r="E31" i="111"/>
  <c r="D31" i="111"/>
  <c r="I30" i="111"/>
  <c r="J30" i="111"/>
  <c r="H30" i="111"/>
  <c r="G30" i="111"/>
  <c r="E30" i="111"/>
  <c r="D30" i="111"/>
  <c r="I29" i="111"/>
  <c r="J29" i="111"/>
  <c r="H29" i="111"/>
  <c r="G29" i="111"/>
  <c r="E29" i="111"/>
  <c r="D29" i="111"/>
  <c r="I25" i="111"/>
  <c r="J25" i="111"/>
  <c r="H25" i="111"/>
  <c r="E25" i="111"/>
  <c r="D25" i="111"/>
  <c r="I24" i="111"/>
  <c r="J24" i="111"/>
  <c r="H24" i="111"/>
  <c r="G24" i="111"/>
  <c r="E24" i="111"/>
  <c r="D24" i="111"/>
  <c r="I21" i="111"/>
  <c r="J21" i="111"/>
  <c r="H21" i="111"/>
  <c r="G21" i="111"/>
  <c r="E21" i="111"/>
  <c r="D21" i="111"/>
  <c r="I20" i="111"/>
  <c r="J20" i="111"/>
  <c r="H20" i="111"/>
  <c r="G20" i="111"/>
  <c r="E20" i="111"/>
  <c r="D20" i="111"/>
  <c r="I18" i="111"/>
  <c r="J18" i="111"/>
  <c r="H18" i="111"/>
  <c r="G18" i="111"/>
  <c r="E18" i="111"/>
  <c r="D18" i="111"/>
  <c r="I17" i="111"/>
  <c r="J17" i="111"/>
  <c r="H17" i="111"/>
  <c r="G17" i="111"/>
  <c r="E17" i="111"/>
  <c r="D17" i="111"/>
  <c r="I16" i="111"/>
  <c r="J16" i="111"/>
  <c r="H16" i="111"/>
  <c r="G16" i="111"/>
  <c r="E16" i="111"/>
  <c r="D16" i="111"/>
  <c r="I10" i="111"/>
  <c r="J10" i="111"/>
  <c r="H10" i="111"/>
  <c r="G10" i="111"/>
  <c r="E10" i="111"/>
  <c r="D10" i="111"/>
  <c r="I9" i="111"/>
  <c r="J9" i="111"/>
  <c r="H9" i="111"/>
  <c r="G9" i="111"/>
  <c r="E9" i="111"/>
  <c r="D9" i="111"/>
  <c r="I8" i="111"/>
  <c r="J8" i="111"/>
  <c r="H8" i="111"/>
  <c r="G8" i="111"/>
  <c r="E8" i="111"/>
  <c r="D8" i="111"/>
  <c r="V78" i="110"/>
  <c r="W78" i="110"/>
  <c r="X78" i="110"/>
  <c r="Y78" i="110"/>
  <c r="Z78" i="110"/>
  <c r="V79" i="110"/>
  <c r="W79" i="110"/>
  <c r="X79" i="110"/>
  <c r="Y79" i="110"/>
  <c r="Z79" i="110"/>
  <c r="V80" i="110"/>
  <c r="W80" i="110"/>
  <c r="X80" i="110"/>
  <c r="Y80" i="110"/>
  <c r="Z80" i="110"/>
  <c r="V81" i="110"/>
  <c r="W81" i="110"/>
  <c r="X81" i="110"/>
  <c r="Y81" i="110"/>
  <c r="Z81" i="110"/>
  <c r="V84" i="110"/>
  <c r="W84" i="110"/>
  <c r="X84" i="110"/>
  <c r="Y84" i="110"/>
  <c r="Z84" i="110"/>
  <c r="V85" i="110"/>
  <c r="W85" i="110"/>
  <c r="X85" i="110"/>
  <c r="Y85" i="110"/>
  <c r="Z85" i="110"/>
  <c r="U85" i="110"/>
  <c r="U84" i="110"/>
  <c r="U81" i="110"/>
  <c r="U80" i="110"/>
  <c r="U79" i="110"/>
  <c r="U78" i="110"/>
  <c r="D54" i="113"/>
  <c r="D50" i="113"/>
  <c r="D42" i="113"/>
  <c r="D46" i="113"/>
  <c r="D53" i="113"/>
  <c r="D49" i="113"/>
  <c r="D43" i="113"/>
  <c r="D56" i="113"/>
  <c r="D52" i="113"/>
  <c r="D48" i="113"/>
  <c r="D44" i="113"/>
  <c r="D55" i="113"/>
  <c r="D51" i="113"/>
  <c r="D47" i="113"/>
  <c r="D45" i="113"/>
  <c r="D36" i="113"/>
  <c r="D40" i="113"/>
  <c r="D39" i="113"/>
  <c r="D37" i="113"/>
  <c r="D41" i="113"/>
  <c r="D38" i="113"/>
  <c r="D30" i="113"/>
  <c r="D31" i="113"/>
  <c r="D28" i="113"/>
  <c r="D29" i="113"/>
  <c r="D26" i="113"/>
  <c r="D35" i="113"/>
  <c r="J85" i="113"/>
  <c r="D27" i="113"/>
  <c r="H47" i="111"/>
  <c r="K74" i="110"/>
  <c r="J74" i="110"/>
  <c r="K73" i="110"/>
  <c r="J73" i="110"/>
  <c r="K72" i="110"/>
  <c r="J72" i="110"/>
  <c r="K71" i="110"/>
  <c r="J71" i="110"/>
  <c r="K70" i="110"/>
  <c r="J70" i="110"/>
  <c r="K69" i="110"/>
  <c r="J69" i="110"/>
  <c r="K68" i="110"/>
  <c r="J68" i="110"/>
  <c r="K67" i="110"/>
  <c r="J67" i="110"/>
  <c r="K66" i="110"/>
  <c r="K63" i="110"/>
  <c r="J63" i="110"/>
  <c r="Z62" i="110"/>
  <c r="Y62" i="110"/>
  <c r="X62" i="110"/>
  <c r="W62" i="110"/>
  <c r="V62" i="110"/>
  <c r="U62" i="110"/>
  <c r="K62" i="110"/>
  <c r="J62" i="110"/>
  <c r="Z61" i="110"/>
  <c r="Y61" i="110"/>
  <c r="X61" i="110"/>
  <c r="W61" i="110"/>
  <c r="V61" i="110"/>
  <c r="U61" i="110"/>
  <c r="K61" i="110"/>
  <c r="J61" i="110"/>
  <c r="K55" i="110"/>
  <c r="J55" i="110"/>
  <c r="K54" i="110"/>
  <c r="J54" i="110"/>
  <c r="K53" i="110"/>
  <c r="J53" i="110"/>
  <c r="K52" i="110"/>
  <c r="J52" i="110"/>
  <c r="K51" i="110"/>
  <c r="J51" i="110"/>
  <c r="K50" i="110"/>
  <c r="J50" i="110"/>
  <c r="Z49" i="110"/>
  <c r="Y49" i="110"/>
  <c r="X49" i="110"/>
  <c r="W49" i="110"/>
  <c r="V49" i="110"/>
  <c r="U49" i="110"/>
  <c r="K49" i="110"/>
  <c r="J49" i="110"/>
  <c r="Z48" i="110"/>
  <c r="Y48" i="110"/>
  <c r="X48" i="110"/>
  <c r="W48" i="110"/>
  <c r="V48" i="110"/>
  <c r="U48" i="110"/>
  <c r="K48" i="110"/>
  <c r="J48" i="110"/>
  <c r="D39" i="110"/>
  <c r="D28" i="110"/>
  <c r="D17" i="110"/>
  <c r="D16" i="110"/>
  <c r="D15" i="110"/>
  <c r="D14" i="110"/>
  <c r="D13" i="110"/>
  <c r="D12" i="110"/>
  <c r="D11" i="110"/>
  <c r="D10" i="110"/>
  <c r="W134" i="108"/>
  <c r="V134" i="108"/>
  <c r="U134" i="108"/>
  <c r="S134" i="108"/>
  <c r="R134" i="108"/>
  <c r="Q134" i="108"/>
  <c r="O134" i="108"/>
  <c r="N134" i="108"/>
  <c r="M134" i="108"/>
  <c r="L134" i="108"/>
  <c r="K134" i="108"/>
  <c r="J134" i="108"/>
  <c r="I134" i="108"/>
  <c r="H134" i="108"/>
  <c r="G134" i="108"/>
  <c r="F134" i="108"/>
  <c r="E134" i="108"/>
  <c r="D134" i="108"/>
  <c r="M96" i="108"/>
  <c r="I96" i="108"/>
  <c r="M92" i="108"/>
  <c r="I92" i="108"/>
  <c r="E92" i="108"/>
  <c r="M91" i="108"/>
  <c r="I91" i="108"/>
  <c r="E91" i="108"/>
  <c r="M90" i="108"/>
  <c r="I90" i="108"/>
  <c r="E90" i="108"/>
  <c r="M89" i="108"/>
  <c r="I89" i="108"/>
  <c r="E89" i="108"/>
  <c r="M88" i="108"/>
  <c r="I88" i="108"/>
  <c r="E88" i="108"/>
  <c r="M87" i="108"/>
  <c r="I87" i="108"/>
  <c r="E87" i="108"/>
  <c r="M86" i="108"/>
  <c r="I86" i="108"/>
  <c r="E86" i="108"/>
  <c r="M85" i="108"/>
  <c r="I85" i="108"/>
  <c r="E85" i="108"/>
  <c r="M84" i="108"/>
  <c r="I84" i="108"/>
  <c r="E84" i="108"/>
  <c r="M83" i="108"/>
  <c r="I83" i="108"/>
  <c r="E83" i="108"/>
  <c r="M82" i="108"/>
  <c r="I82" i="108"/>
  <c r="E82" i="108"/>
  <c r="M81" i="108"/>
  <c r="I81" i="108"/>
  <c r="E81" i="108"/>
  <c r="M80" i="108"/>
  <c r="I80" i="108"/>
  <c r="E80" i="108"/>
  <c r="M79" i="108"/>
  <c r="I79" i="108"/>
  <c r="E79" i="108"/>
  <c r="M78" i="108"/>
  <c r="I78" i="108"/>
  <c r="E78" i="108"/>
  <c r="M77" i="108"/>
  <c r="I77" i="108"/>
  <c r="E77" i="108"/>
  <c r="M76" i="108"/>
  <c r="I76" i="108"/>
  <c r="E76" i="108"/>
  <c r="M75" i="108"/>
  <c r="I75" i="108"/>
  <c r="E75" i="108"/>
  <c r="M74" i="108"/>
  <c r="I74" i="108"/>
  <c r="E74" i="108"/>
  <c r="M73" i="108"/>
  <c r="I73" i="108"/>
  <c r="E73" i="108"/>
  <c r="M72" i="108"/>
  <c r="I72" i="108"/>
  <c r="E72" i="108"/>
  <c r="L63" i="108"/>
  <c r="M63" i="108"/>
  <c r="K63" i="108"/>
  <c r="H63" i="108"/>
  <c r="G63" i="108"/>
  <c r="E63" i="108"/>
  <c r="D63" i="108"/>
  <c r="L62" i="108"/>
  <c r="M62" i="108"/>
  <c r="K62" i="108"/>
  <c r="J62" i="108"/>
  <c r="H62" i="108"/>
  <c r="G62" i="108"/>
  <c r="E62" i="108"/>
  <c r="D62" i="108"/>
  <c r="L61" i="108"/>
  <c r="M61" i="108"/>
  <c r="K61" i="108"/>
  <c r="H61" i="108"/>
  <c r="G61" i="108"/>
  <c r="E61" i="108"/>
  <c r="D61" i="108"/>
  <c r="L60" i="108"/>
  <c r="M60" i="108"/>
  <c r="H60" i="108"/>
  <c r="G60" i="108"/>
  <c r="E60" i="108"/>
  <c r="D60" i="108"/>
  <c r="I51" i="108"/>
  <c r="J51" i="108"/>
  <c r="H51" i="108"/>
  <c r="E51" i="108"/>
  <c r="I50" i="108"/>
  <c r="J50" i="108"/>
  <c r="H50" i="108"/>
  <c r="E50" i="108"/>
  <c r="E47" i="108"/>
  <c r="I46" i="108"/>
  <c r="J46" i="108"/>
  <c r="H46" i="108"/>
  <c r="E46" i="108"/>
  <c r="I44" i="108"/>
  <c r="J44" i="108"/>
  <c r="H44" i="108"/>
  <c r="E44" i="108"/>
  <c r="I43" i="108"/>
  <c r="J43" i="108"/>
  <c r="H43" i="108"/>
  <c r="E43" i="108"/>
  <c r="D43" i="108"/>
  <c r="I42" i="108"/>
  <c r="J42" i="108"/>
  <c r="H42" i="108"/>
  <c r="G42" i="108"/>
  <c r="E42" i="108"/>
  <c r="I38" i="108"/>
  <c r="J38" i="108"/>
  <c r="H38" i="108"/>
  <c r="E38" i="108"/>
  <c r="I37" i="108"/>
  <c r="J37" i="108"/>
  <c r="H37" i="108"/>
  <c r="E37" i="108"/>
  <c r="D37" i="108"/>
  <c r="I34" i="108"/>
  <c r="J34" i="108"/>
  <c r="E34" i="108"/>
  <c r="D34" i="108"/>
  <c r="I33" i="108"/>
  <c r="J33" i="108"/>
  <c r="H33" i="108"/>
  <c r="E33" i="108"/>
  <c r="D33" i="108"/>
  <c r="I31" i="108"/>
  <c r="J31" i="108"/>
  <c r="H31" i="108"/>
  <c r="G31" i="108"/>
  <c r="E31" i="108"/>
  <c r="I30" i="108"/>
  <c r="J30" i="108"/>
  <c r="H30" i="108"/>
  <c r="G30" i="108"/>
  <c r="E30" i="108"/>
  <c r="I29" i="108"/>
  <c r="J29" i="108"/>
  <c r="H29" i="108"/>
  <c r="G29" i="108"/>
  <c r="E29" i="108"/>
  <c r="D29" i="108"/>
  <c r="I25" i="108"/>
  <c r="J25" i="108"/>
  <c r="H25" i="108"/>
  <c r="G25" i="108"/>
  <c r="E25" i="108"/>
  <c r="D25" i="108"/>
  <c r="I24" i="108"/>
  <c r="J24" i="108"/>
  <c r="H24" i="108"/>
  <c r="G24" i="108"/>
  <c r="E24" i="108"/>
  <c r="D24" i="108"/>
  <c r="H21" i="108"/>
  <c r="E21" i="108"/>
  <c r="D21" i="108"/>
  <c r="I20" i="108"/>
  <c r="J20" i="108"/>
  <c r="H20" i="108"/>
  <c r="G20" i="108"/>
  <c r="E20" i="108"/>
  <c r="D20" i="108"/>
  <c r="I18" i="108"/>
  <c r="J18" i="108"/>
  <c r="H18" i="108"/>
  <c r="G18" i="108"/>
  <c r="E18" i="108"/>
  <c r="D18" i="108"/>
  <c r="I17" i="108"/>
  <c r="J17" i="108"/>
  <c r="H17" i="108"/>
  <c r="G17" i="108"/>
  <c r="E17" i="108"/>
  <c r="D17" i="108"/>
  <c r="I16" i="108"/>
  <c r="J16" i="108"/>
  <c r="H16" i="108"/>
  <c r="G16" i="108"/>
  <c r="E16" i="108"/>
  <c r="D16" i="108"/>
  <c r="I10" i="108"/>
  <c r="J10" i="108"/>
  <c r="H10" i="108"/>
  <c r="G10" i="108"/>
  <c r="E10" i="108"/>
  <c r="I9" i="108"/>
  <c r="J9" i="108"/>
  <c r="H9" i="108"/>
  <c r="G9" i="108"/>
  <c r="E9" i="108"/>
  <c r="D9" i="108"/>
  <c r="I8" i="108"/>
  <c r="J8" i="108"/>
  <c r="H8" i="108"/>
  <c r="G8" i="108"/>
  <c r="E8" i="108"/>
  <c r="D8" i="108"/>
  <c r="V70" i="107"/>
  <c r="W70" i="107"/>
  <c r="X70" i="107"/>
  <c r="Y70" i="107"/>
  <c r="Z70" i="107"/>
  <c r="V71" i="107"/>
  <c r="W71" i="107"/>
  <c r="X71" i="107"/>
  <c r="Y71" i="107"/>
  <c r="Z71" i="107"/>
  <c r="V72" i="107"/>
  <c r="W72" i="107"/>
  <c r="X72" i="107"/>
  <c r="Y72" i="107"/>
  <c r="Z72" i="107"/>
  <c r="V73" i="107"/>
  <c r="W73" i="107"/>
  <c r="X73" i="107"/>
  <c r="Y73" i="107"/>
  <c r="Z73" i="107"/>
  <c r="V74" i="107"/>
  <c r="W74" i="107"/>
  <c r="X74" i="107"/>
  <c r="Y74" i="107"/>
  <c r="Z74" i="107"/>
  <c r="U74" i="107"/>
  <c r="U73" i="107"/>
  <c r="U72" i="107"/>
  <c r="U71" i="107"/>
  <c r="U70" i="107"/>
  <c r="K74" i="107"/>
  <c r="J74" i="107"/>
  <c r="K73" i="107"/>
  <c r="J73" i="107"/>
  <c r="K72" i="107"/>
  <c r="J72" i="107"/>
  <c r="K71" i="107"/>
  <c r="J71" i="107"/>
  <c r="K70" i="107"/>
  <c r="J70" i="107"/>
  <c r="K69" i="107"/>
  <c r="J69" i="107"/>
  <c r="D17" i="107"/>
  <c r="D16" i="107"/>
  <c r="D15" i="107"/>
  <c r="D14" i="107"/>
  <c r="D13" i="107"/>
  <c r="D12" i="107"/>
  <c r="D11" i="107"/>
  <c r="D10" i="107"/>
  <c r="D32" i="110"/>
  <c r="D36" i="110"/>
  <c r="D26" i="110"/>
  <c r="D40" i="110"/>
  <c r="J66" i="110"/>
  <c r="D27" i="110"/>
  <c r="D33" i="110"/>
  <c r="D37" i="110"/>
  <c r="D34" i="110"/>
  <c r="D38" i="110"/>
  <c r="D35" i="110"/>
  <c r="H47" i="108"/>
  <c r="G21" i="108"/>
  <c r="I21" i="108"/>
  <c r="J21" i="108"/>
  <c r="I47" i="108"/>
  <c r="J47" i="108"/>
  <c r="G34" i="108"/>
  <c r="H34" i="108"/>
  <c r="K68" i="107"/>
  <c r="J68" i="107"/>
  <c r="K67" i="107"/>
  <c r="J67" i="107"/>
  <c r="K66" i="107"/>
  <c r="J66" i="107"/>
  <c r="K63" i="107"/>
  <c r="J63" i="107"/>
  <c r="Z62" i="107"/>
  <c r="Y62" i="107"/>
  <c r="X62" i="107"/>
  <c r="W62" i="107"/>
  <c r="V62" i="107"/>
  <c r="U62" i="107"/>
  <c r="K62" i="107"/>
  <c r="J62" i="107"/>
  <c r="Z61" i="107"/>
  <c r="Y61" i="107"/>
  <c r="X61" i="107"/>
  <c r="W61" i="107"/>
  <c r="V61" i="107"/>
  <c r="U61" i="107"/>
  <c r="K61" i="107"/>
  <c r="J61" i="107"/>
  <c r="K55" i="107"/>
  <c r="J55" i="107"/>
  <c r="K54" i="107"/>
  <c r="J54" i="107"/>
  <c r="K53" i="107"/>
  <c r="J53" i="107"/>
  <c r="K52" i="107"/>
  <c r="J52" i="107"/>
  <c r="K51" i="107"/>
  <c r="J51" i="107"/>
  <c r="K50" i="107"/>
  <c r="J50" i="107"/>
  <c r="Z49" i="107"/>
  <c r="Y49" i="107"/>
  <c r="X49" i="107"/>
  <c r="W49" i="107"/>
  <c r="V49" i="107"/>
  <c r="U49" i="107"/>
  <c r="K49" i="107"/>
  <c r="J49" i="107"/>
  <c r="Z48" i="107"/>
  <c r="Y48" i="107"/>
  <c r="X48" i="107"/>
  <c r="W48" i="107"/>
  <c r="V48" i="107"/>
  <c r="U48" i="107"/>
  <c r="K48" i="107"/>
  <c r="J48" i="107"/>
  <c r="M76" i="103"/>
  <c r="L75" i="103"/>
  <c r="M75" i="103"/>
  <c r="L74" i="103"/>
  <c r="M74" i="103"/>
  <c r="L73" i="103"/>
  <c r="M73" i="103"/>
  <c r="L72" i="103"/>
  <c r="M72" i="103"/>
  <c r="K75" i="103"/>
  <c r="J75" i="103"/>
  <c r="K74" i="103"/>
  <c r="J74" i="103"/>
  <c r="G76" i="103"/>
  <c r="G75" i="103"/>
  <c r="G74" i="103"/>
  <c r="G73" i="103"/>
  <c r="G72" i="103"/>
  <c r="K73" i="103"/>
  <c r="J73" i="103"/>
  <c r="H76" i="103"/>
  <c r="H75" i="103"/>
  <c r="H74" i="103"/>
  <c r="H73" i="103"/>
  <c r="H72" i="103"/>
  <c r="E76" i="103"/>
  <c r="D76" i="103"/>
  <c r="E74" i="103"/>
  <c r="D74" i="103"/>
  <c r="E73" i="103"/>
  <c r="D73" i="103"/>
  <c r="E72" i="103"/>
  <c r="D72" i="103"/>
  <c r="I63" i="103"/>
  <c r="J63" i="103"/>
  <c r="I62" i="103"/>
  <c r="J62" i="103"/>
  <c r="I58" i="103"/>
  <c r="J58" i="103"/>
  <c r="I56" i="103"/>
  <c r="J56" i="103"/>
  <c r="I55" i="103"/>
  <c r="J55" i="103"/>
  <c r="I53" i="103"/>
  <c r="J53" i="103"/>
  <c r="I52" i="103"/>
  <c r="J52" i="103"/>
  <c r="I51" i="103"/>
  <c r="J51" i="103"/>
  <c r="I50" i="103"/>
  <c r="J50" i="103"/>
  <c r="H63" i="103"/>
  <c r="H62" i="103"/>
  <c r="G62" i="103"/>
  <c r="H59" i="103"/>
  <c r="G59" i="103"/>
  <c r="H58" i="103"/>
  <c r="G58" i="103"/>
  <c r="H56" i="103"/>
  <c r="G56" i="103"/>
  <c r="H55" i="103"/>
  <c r="G55" i="103"/>
  <c r="H53" i="103"/>
  <c r="G53" i="103"/>
  <c r="H52" i="103"/>
  <c r="G52" i="103"/>
  <c r="H51" i="103"/>
  <c r="G51" i="103"/>
  <c r="H50" i="103"/>
  <c r="G50" i="103"/>
  <c r="E63" i="103"/>
  <c r="E62" i="103"/>
  <c r="D62" i="103"/>
  <c r="E59" i="103"/>
  <c r="D59" i="103"/>
  <c r="E58" i="103"/>
  <c r="D58" i="103"/>
  <c r="E56" i="103"/>
  <c r="D56" i="103"/>
  <c r="E55" i="103"/>
  <c r="D55" i="103"/>
  <c r="E53" i="103"/>
  <c r="D53" i="103"/>
  <c r="E52" i="103"/>
  <c r="D52" i="103"/>
  <c r="E51" i="103"/>
  <c r="E50" i="103"/>
  <c r="D50" i="103"/>
  <c r="J46" i="103"/>
  <c r="J45" i="103"/>
  <c r="J41" i="103"/>
  <c r="I39" i="103"/>
  <c r="J39" i="103"/>
  <c r="I38" i="103"/>
  <c r="J38" i="103"/>
  <c r="I36" i="103"/>
  <c r="J36" i="103"/>
  <c r="I35" i="103"/>
  <c r="J35" i="103"/>
  <c r="I34" i="103"/>
  <c r="J34" i="103"/>
  <c r="I33" i="103"/>
  <c r="J33" i="103"/>
  <c r="H46" i="103"/>
  <c r="G46" i="103"/>
  <c r="H45" i="103"/>
  <c r="G45" i="103"/>
  <c r="H42" i="103"/>
  <c r="G42" i="103"/>
  <c r="H41" i="103"/>
  <c r="G41" i="103"/>
  <c r="H39" i="103"/>
  <c r="G39" i="103"/>
  <c r="H38" i="103"/>
  <c r="G38" i="103"/>
  <c r="H36" i="103"/>
  <c r="G36" i="103"/>
  <c r="H35" i="103"/>
  <c r="G35" i="103"/>
  <c r="H34" i="103"/>
  <c r="G34" i="103"/>
  <c r="H33" i="103"/>
  <c r="G33" i="103"/>
  <c r="E46" i="103"/>
  <c r="D46" i="103"/>
  <c r="E45" i="103"/>
  <c r="D45" i="103"/>
  <c r="E41" i="103"/>
  <c r="D41" i="103"/>
  <c r="E39" i="103"/>
  <c r="D39" i="103"/>
  <c r="E38" i="103"/>
  <c r="D38" i="103"/>
  <c r="E36" i="103"/>
  <c r="D36" i="103"/>
  <c r="E35" i="103"/>
  <c r="D35" i="103"/>
  <c r="E34" i="103"/>
  <c r="D34" i="103"/>
  <c r="E33" i="103"/>
  <c r="D33" i="103"/>
  <c r="I29" i="103"/>
  <c r="J29" i="103"/>
  <c r="I28" i="103"/>
  <c r="J28" i="103"/>
  <c r="I24" i="103"/>
  <c r="J24" i="103"/>
  <c r="I22" i="103"/>
  <c r="J22" i="103"/>
  <c r="I21" i="103"/>
  <c r="J21" i="103"/>
  <c r="I19" i="103"/>
  <c r="J19" i="103"/>
  <c r="I18" i="103"/>
  <c r="J18" i="103"/>
  <c r="H29" i="103"/>
  <c r="G29" i="103"/>
  <c r="H28" i="103"/>
  <c r="G28" i="103"/>
  <c r="H25" i="103"/>
  <c r="G25" i="103"/>
  <c r="H24" i="103"/>
  <c r="G24" i="103"/>
  <c r="H22" i="103"/>
  <c r="G22" i="103"/>
  <c r="H21" i="103"/>
  <c r="G21" i="103"/>
  <c r="H19" i="103"/>
  <c r="G19" i="103"/>
  <c r="H18" i="103"/>
  <c r="G18" i="103"/>
  <c r="E29" i="103"/>
  <c r="D29" i="103"/>
  <c r="E28" i="103"/>
  <c r="D28" i="103"/>
  <c r="E24" i="103"/>
  <c r="D24" i="103"/>
  <c r="E22" i="103"/>
  <c r="D22" i="103"/>
  <c r="E21" i="103"/>
  <c r="D21" i="103"/>
  <c r="E19" i="103"/>
  <c r="D19" i="103"/>
  <c r="E18" i="103"/>
  <c r="D18" i="103"/>
  <c r="I17" i="103"/>
  <c r="J17" i="103"/>
  <c r="I16" i="103"/>
  <c r="J16" i="103"/>
  <c r="H17" i="103"/>
  <c r="G17" i="103"/>
  <c r="H16" i="103"/>
  <c r="G16" i="103"/>
  <c r="E17" i="103"/>
  <c r="D17" i="103"/>
  <c r="E16" i="103"/>
  <c r="D16" i="103"/>
  <c r="I10" i="103"/>
  <c r="J10" i="103"/>
  <c r="I9" i="103"/>
  <c r="J9" i="103"/>
  <c r="I8" i="103"/>
  <c r="J8" i="103"/>
  <c r="H10" i="103"/>
  <c r="H9" i="103"/>
  <c r="H8" i="103"/>
  <c r="E10" i="103"/>
  <c r="E9" i="103"/>
  <c r="G10" i="103"/>
  <c r="G9" i="103"/>
  <c r="G8" i="103"/>
  <c r="D10" i="103"/>
  <c r="D9" i="103"/>
  <c r="D8" i="103"/>
  <c r="E8" i="103"/>
  <c r="M105" i="103"/>
  <c r="M104" i="103"/>
  <c r="M103" i="103"/>
  <c r="M102" i="103"/>
  <c r="M101" i="103"/>
  <c r="M100" i="103"/>
  <c r="M99" i="103"/>
  <c r="M98" i="103"/>
  <c r="M97" i="103"/>
  <c r="M96" i="103"/>
  <c r="M95" i="103"/>
  <c r="M94" i="103"/>
  <c r="M93" i="103"/>
  <c r="M92" i="103"/>
  <c r="M91" i="103"/>
  <c r="M90" i="103"/>
  <c r="M89" i="103"/>
  <c r="M88" i="103"/>
  <c r="M87" i="103"/>
  <c r="M86" i="103"/>
  <c r="M85" i="103"/>
  <c r="I105" i="103"/>
  <c r="I104" i="103"/>
  <c r="I103" i="103"/>
  <c r="I102" i="103"/>
  <c r="I101" i="103"/>
  <c r="I100" i="103"/>
  <c r="I99" i="103"/>
  <c r="I98" i="103"/>
  <c r="I97" i="103"/>
  <c r="I96" i="103"/>
  <c r="I95" i="103"/>
  <c r="I94" i="103"/>
  <c r="I93" i="103"/>
  <c r="I92" i="103"/>
  <c r="I91" i="103"/>
  <c r="I90" i="103"/>
  <c r="I89" i="103"/>
  <c r="I88" i="103"/>
  <c r="I87" i="103"/>
  <c r="I86" i="103"/>
  <c r="I85" i="103"/>
  <c r="E105" i="103"/>
  <c r="E104" i="103"/>
  <c r="E103" i="103"/>
  <c r="E102" i="103"/>
  <c r="E101" i="103"/>
  <c r="E100" i="103"/>
  <c r="E99" i="103"/>
  <c r="E98" i="103"/>
  <c r="E97" i="103"/>
  <c r="E96" i="103"/>
  <c r="E95" i="103"/>
  <c r="E94" i="103"/>
  <c r="E93" i="103"/>
  <c r="E92" i="103"/>
  <c r="E91" i="103"/>
  <c r="E90" i="103"/>
  <c r="E86" i="103"/>
  <c r="E87" i="103"/>
  <c r="E88" i="103"/>
  <c r="E89" i="103"/>
  <c r="E85" i="103"/>
  <c r="W147" i="103"/>
  <c r="V147" i="103"/>
  <c r="U147" i="103"/>
  <c r="S147" i="103"/>
  <c r="R147" i="103"/>
  <c r="Q147" i="103"/>
  <c r="P147" i="103"/>
  <c r="O147" i="103"/>
  <c r="N147" i="103"/>
  <c r="M147" i="103"/>
  <c r="L147" i="103"/>
  <c r="K147" i="103"/>
  <c r="J147" i="103"/>
  <c r="I147" i="103"/>
  <c r="H147" i="103"/>
  <c r="G147" i="103"/>
  <c r="F147" i="103"/>
  <c r="E147" i="103"/>
  <c r="D147" i="103"/>
  <c r="D40" i="107"/>
  <c r="D34" i="107"/>
  <c r="D38" i="107"/>
  <c r="D35" i="107"/>
  <c r="D39" i="107"/>
  <c r="D36" i="107"/>
  <c r="D37" i="107"/>
  <c r="D27" i="107"/>
  <c r="D28" i="107"/>
  <c r="D32" i="107"/>
  <c r="D33" i="107"/>
  <c r="D26" i="107"/>
  <c r="D42" i="103"/>
  <c r="E42" i="103"/>
  <c r="J42" i="103"/>
  <c r="I59" i="103"/>
  <c r="J59" i="103"/>
  <c r="V29" i="104"/>
  <c r="W29" i="104"/>
  <c r="X29" i="104"/>
  <c r="Y29" i="104"/>
  <c r="Z29" i="104"/>
  <c r="V30" i="104"/>
  <c r="W30" i="104"/>
  <c r="X30" i="104"/>
  <c r="Y30" i="104"/>
  <c r="Z30" i="104"/>
  <c r="U30" i="104"/>
  <c r="U29" i="104"/>
  <c r="D18" i="104"/>
  <c r="D20" i="104"/>
  <c r="D21" i="104"/>
  <c r="K47" i="104"/>
  <c r="J47" i="104"/>
  <c r="Z46" i="104"/>
  <c r="Y46" i="104"/>
  <c r="X46" i="104"/>
  <c r="W46" i="104"/>
  <c r="V46" i="104"/>
  <c r="U46" i="104"/>
  <c r="K46" i="104"/>
  <c r="J46" i="104"/>
  <c r="Z45" i="104"/>
  <c r="Y45" i="104"/>
  <c r="X45" i="104"/>
  <c r="W45" i="104"/>
  <c r="V45" i="104"/>
  <c r="U45" i="104"/>
  <c r="K45" i="104"/>
  <c r="J45" i="104"/>
  <c r="K39" i="104"/>
  <c r="J39" i="104"/>
  <c r="Z38" i="104"/>
  <c r="Y38" i="104"/>
  <c r="X38" i="104"/>
  <c r="W38" i="104"/>
  <c r="V38" i="104"/>
  <c r="U38" i="104"/>
  <c r="K38" i="104"/>
  <c r="J38" i="104"/>
  <c r="Z37" i="104"/>
  <c r="Y37" i="104"/>
  <c r="X37" i="104"/>
  <c r="W37" i="104"/>
  <c r="V37" i="104"/>
  <c r="U37" i="104"/>
  <c r="K37" i="104"/>
  <c r="J37" i="104"/>
  <c r="K31" i="104"/>
  <c r="J31" i="104"/>
  <c r="K30" i="104"/>
  <c r="J30" i="104"/>
  <c r="K29" i="104"/>
  <c r="J29" i="104"/>
  <c r="D17" i="104"/>
  <c r="D16" i="104"/>
  <c r="D15" i="104"/>
  <c r="D14" i="104"/>
  <c r="D12" i="104"/>
  <c r="D11" i="104"/>
  <c r="D10" i="104"/>
  <c r="V98" i="99"/>
  <c r="W98" i="99"/>
  <c r="X98" i="99"/>
  <c r="Y98" i="99"/>
  <c r="Z98" i="99"/>
  <c r="V99" i="99"/>
  <c r="W99" i="99"/>
  <c r="X99" i="99"/>
  <c r="Y99" i="99"/>
  <c r="Z99" i="99"/>
  <c r="V100" i="99"/>
  <c r="W100" i="99"/>
  <c r="X100" i="99"/>
  <c r="Y100" i="99"/>
  <c r="Z100" i="99"/>
  <c r="U100" i="99"/>
  <c r="U99" i="99"/>
  <c r="U98" i="99"/>
  <c r="V88" i="99"/>
  <c r="W88" i="99"/>
  <c r="X88" i="99"/>
  <c r="Y88" i="99"/>
  <c r="Z88" i="99"/>
  <c r="V89" i="99"/>
  <c r="W89" i="99"/>
  <c r="X89" i="99"/>
  <c r="Y89" i="99"/>
  <c r="Z89" i="99"/>
  <c r="V90" i="99"/>
  <c r="W90" i="99"/>
  <c r="X90" i="99"/>
  <c r="Y90" i="99"/>
  <c r="Z90" i="99"/>
  <c r="U90" i="99"/>
  <c r="U89" i="99"/>
  <c r="U88" i="99"/>
  <c r="V80" i="99"/>
  <c r="W80" i="99"/>
  <c r="X80" i="99"/>
  <c r="Y80" i="99"/>
  <c r="Z80" i="99"/>
  <c r="V81" i="99"/>
  <c r="W81" i="99"/>
  <c r="X81" i="99"/>
  <c r="Y81" i="99"/>
  <c r="Z81" i="99"/>
  <c r="V82" i="99"/>
  <c r="W82" i="99"/>
  <c r="X82" i="99"/>
  <c r="Y82" i="99"/>
  <c r="Z82" i="99"/>
  <c r="U82" i="99"/>
  <c r="U81" i="99"/>
  <c r="U80" i="99"/>
  <c r="V68" i="99"/>
  <c r="W68" i="99"/>
  <c r="X68" i="99"/>
  <c r="Y68" i="99"/>
  <c r="U68" i="99"/>
  <c r="V67" i="99"/>
  <c r="W67" i="99"/>
  <c r="X67" i="99"/>
  <c r="Y67" i="99"/>
  <c r="U67" i="99"/>
  <c r="D47" i="99"/>
  <c r="D46" i="99"/>
  <c r="D45" i="99"/>
  <c r="D44" i="99"/>
  <c r="D11" i="99"/>
  <c r="D12" i="99"/>
  <c r="D13" i="99"/>
  <c r="D14" i="99"/>
  <c r="D15" i="99"/>
  <c r="D16" i="99"/>
  <c r="D17" i="99"/>
  <c r="D10" i="99"/>
  <c r="K101" i="99"/>
  <c r="J101" i="99"/>
  <c r="K100" i="99"/>
  <c r="J100" i="99"/>
  <c r="K99" i="99"/>
  <c r="J99" i="99"/>
  <c r="K98" i="99"/>
  <c r="J98" i="99"/>
  <c r="K91" i="99"/>
  <c r="J91" i="99"/>
  <c r="K90" i="99"/>
  <c r="J90" i="99"/>
  <c r="K89" i="99"/>
  <c r="J89" i="99"/>
  <c r="K88" i="99"/>
  <c r="J88" i="99"/>
  <c r="K84" i="99"/>
  <c r="J84" i="99"/>
  <c r="K83" i="99"/>
  <c r="J83" i="99"/>
  <c r="K82" i="99"/>
  <c r="J82" i="99"/>
  <c r="K81" i="99"/>
  <c r="J81" i="99"/>
  <c r="K80" i="99"/>
  <c r="J80" i="99"/>
  <c r="K68" i="99"/>
  <c r="K69" i="99"/>
  <c r="K70" i="99"/>
  <c r="K71" i="99"/>
  <c r="K72" i="99"/>
  <c r="K73" i="99"/>
  <c r="K74" i="99"/>
  <c r="K67" i="99"/>
  <c r="J68" i="99"/>
  <c r="J69" i="99"/>
  <c r="J70" i="99"/>
  <c r="J71" i="99"/>
  <c r="J72" i="99"/>
  <c r="J73" i="99"/>
  <c r="J74" i="99"/>
  <c r="J67" i="99"/>
  <c r="E25" i="103"/>
  <c r="D25" i="103"/>
  <c r="I25" i="103"/>
  <c r="J25" i="103"/>
  <c r="D29" i="99"/>
  <c r="D25" i="99"/>
  <c r="D26" i="99"/>
  <c r="D28" i="99"/>
  <c r="D27" i="99"/>
  <c r="D36" i="99"/>
  <c r="D34" i="99"/>
  <c r="D33" i="99"/>
  <c r="D35" i="99"/>
</calcChain>
</file>

<file path=xl/sharedStrings.xml><?xml version="1.0" encoding="utf-8"?>
<sst xmlns="http://schemas.openxmlformats.org/spreadsheetml/2006/main" count="2589" uniqueCount="298">
  <si>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</si>
  <si>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</si>
  <si>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</si>
  <si>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</si>
  <si>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</si>
  <si>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</si>
  <si>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</si>
  <si>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</si>
  <si>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Commercio</t>
  </si>
  <si>
    <t>Turismo</t>
  </si>
  <si>
    <t>Servizi</t>
  </si>
  <si>
    <t>TOTALE ECONOMIA</t>
  </si>
  <si>
    <t>Altro</t>
  </si>
  <si>
    <t>Agricoltura</t>
  </si>
  <si>
    <t>Industria</t>
  </si>
  <si>
    <t>Maschi</t>
  </si>
  <si>
    <t>Femmine</t>
  </si>
  <si>
    <t>Giovani</t>
  </si>
  <si>
    <t>Over 30</t>
  </si>
  <si>
    <t>da 30 a 49 anni</t>
  </si>
  <si>
    <t>da 50 a 69 anni</t>
  </si>
  <si>
    <t>&gt;= 70 anni</t>
  </si>
  <si>
    <t>Italiani</t>
  </si>
  <si>
    <t>Stranieri</t>
  </si>
  <si>
    <t>Lavoro dipendente</t>
  </si>
  <si>
    <t>Lavoro parasubordinato</t>
  </si>
  <si>
    <t>ASSUNZIONI</t>
  </si>
  <si>
    <t>CESSAZIONI</t>
  </si>
  <si>
    <t>Lavoro intermittente</t>
  </si>
  <si>
    <t>Tempo indeterminato</t>
  </si>
  <si>
    <t>Tempo determinato</t>
  </si>
  <si>
    <t>Apprendistato</t>
  </si>
  <si>
    <t>Sede principale</t>
  </si>
  <si>
    <t>U.L. con sede in provincia</t>
  </si>
  <si>
    <t>U.L. con sede fuori provincia</t>
  </si>
  <si>
    <t>SALDO</t>
  </si>
  <si>
    <t>TOTALE TERZIARIO</t>
  </si>
  <si>
    <t>ATTIVAZIONI</t>
  </si>
  <si>
    <t>EVIDENZE ULTIMO TRIMESTRE IN ANALISI</t>
  </si>
  <si>
    <t>CONFRONTO PERIODI PRECEDENTI</t>
  </si>
  <si>
    <t>MACROSETTORI</t>
  </si>
  <si>
    <t>SETTORI</t>
  </si>
  <si>
    <t>TOTALE UL</t>
  </si>
  <si>
    <t>TIPOLOGIA</t>
  </si>
  <si>
    <t>UNITÀ LOCALI - DINAMICA ULTIMI 5 ANNI</t>
  </si>
  <si>
    <t>COMPONENTI
SOCIOECONOMICHE</t>
  </si>
  <si>
    <t>TOTALE IMPRENDITORI</t>
  </si>
  <si>
    <t>IMPRENDITORI - DINAMICA ULTIMI 5 ANNI</t>
  </si>
  <si>
    <t>GENERE</t>
  </si>
  <si>
    <t>ETÀ</t>
  </si>
  <si>
    <t>NAZIONALITÀ</t>
  </si>
  <si>
    <t>Veneto. Unità locali del terziario per provincia</t>
  </si>
  <si>
    <t>Treviso. Imprenditori del terziario per componente socioeconomica</t>
  </si>
  <si>
    <t>Treviso. Imprenditori del terziario per genere</t>
  </si>
  <si>
    <t>Treviso. Imprenditori del terziario per età</t>
  </si>
  <si>
    <t>Treviso. Imprenditori del terziario per nazionalità</t>
  </si>
  <si>
    <t>LAVORO DIPENDENTE</t>
  </si>
  <si>
    <t>TOTALE LAVORATORI</t>
  </si>
  <si>
    <t>LAVORO 
DIPENDENTE</t>
  </si>
  <si>
    <t>LAVORO 
PARASUBORDINATO</t>
  </si>
  <si>
    <t>LAVORO 
INTERMITTENTE</t>
  </si>
  <si>
    <t>Treviso. Flussi occupazionali del terziario per tipologia lavorativa</t>
  </si>
  <si>
    <t>TIPOLOGIE LAVORATIVA</t>
  </si>
  <si>
    <t>TIPOLOGIA
CONTRATTUALE</t>
  </si>
  <si>
    <t>TRASFORMAZIONI</t>
  </si>
  <si>
    <t>I</t>
  </si>
  <si>
    <t>II</t>
  </si>
  <si>
    <t>III</t>
  </si>
  <si>
    <t>IV</t>
  </si>
  <si>
    <t>TREVISO</t>
  </si>
  <si>
    <t>Assunzioni (scala sx)</t>
  </si>
  <si>
    <t>Cessazioni (scala sx)</t>
  </si>
  <si>
    <t>Saldo (scala dx)</t>
  </si>
  <si>
    <t>PERIODO</t>
  </si>
  <si>
    <t>1° trimestre</t>
  </si>
  <si>
    <t>2° trimestre</t>
  </si>
  <si>
    <t>3° trimestre</t>
  </si>
  <si>
    <t>4° trimestre</t>
  </si>
  <si>
    <t>LAVORO INTERMITTENTE</t>
  </si>
  <si>
    <t>LAVORO SUBORDINATO</t>
  </si>
  <si>
    <t>ASSUNZIONI/ATTIVAZIONI</t>
  </si>
  <si>
    <t>Treviso. Flussi occupazionali delle tipologie lavorative terziarie per settore e componente socioeconomica</t>
  </si>
  <si>
    <t>Treviso. Flussi occupazionali del lavoro dipedendente terziario per tipologia contrattuale</t>
  </si>
  <si>
    <t>Treviso. Flussi occupazionali delle tipologie lavorative terziarie per trimestre</t>
  </si>
  <si>
    <t>ASS</t>
  </si>
  <si>
    <t>CESS</t>
  </si>
  <si>
    <t>TRASF</t>
  </si>
  <si>
    <t xml:space="preserve"> </t>
  </si>
  <si>
    <t>TOTALE COMMERCIO</t>
  </si>
  <si>
    <t xml:space="preserve">Commercio al dettaglio </t>
  </si>
  <si>
    <t>CATEGORIA MERCEOLOGICA</t>
  </si>
  <si>
    <t>Alimentare</t>
  </si>
  <si>
    <t>Non alimentare</t>
  </si>
  <si>
    <t>Moda-Fashion</t>
  </si>
  <si>
    <t>Casa e arredo</t>
  </si>
  <si>
    <t>Elettronica e telecomunicazioni</t>
  </si>
  <si>
    <t>Cura della persona, sport e tempo libero</t>
  </si>
  <si>
    <t>Autoveicoli e motocicli</t>
  </si>
  <si>
    <t>Veneto. Unità locali del commercio per provincia</t>
  </si>
  <si>
    <t>Treviso. Unità locali del commercio per categoria distributiva e merceologica</t>
  </si>
  <si>
    <t>Commercio all'ingrosso e intermediari</t>
  </si>
  <si>
    <t>Ingrosso e intermediari</t>
  </si>
  <si>
    <t xml:space="preserve">Dettaglio </t>
  </si>
  <si>
    <t>Treviso. Unità locali del commercio per macrosettore e settore</t>
  </si>
  <si>
    <t>Treviso. Unità locali del terziario per macrosettore e settore</t>
  </si>
  <si>
    <t>Treviso. Flussi occupazionali del commercio per tipologia lavorativa</t>
  </si>
  <si>
    <t>Treviso. Flussi occupazionali delle tipologie lavorative del commercio per settore e componente socioeconomica</t>
  </si>
  <si>
    <t>Treviso. Flussi occupazionali del lavoro dipedendente del commercio per tipologia contrattuale</t>
  </si>
  <si>
    <t>Treviso. Flussi occupazionali delle tipologie lavorative del commercio per trimestre</t>
  </si>
  <si>
    <t>Veneto. Unità locali del turismo per provincia</t>
  </si>
  <si>
    <t>CATEGORIA TURISTICA</t>
  </si>
  <si>
    <t>TIPOLOGIA DI ATTIVITÀ</t>
  </si>
  <si>
    <t>Servizi turistici</t>
  </si>
  <si>
    <t>Tempo libero</t>
  </si>
  <si>
    <t>TOTALE TURISMO</t>
  </si>
  <si>
    <t>Alberghi e strutture ricettive</t>
  </si>
  <si>
    <t>Ristorazione</t>
  </si>
  <si>
    <t>Agenzie di viaggi e tour operator</t>
  </si>
  <si>
    <t>Organizzazione di convegni e fiere</t>
  </si>
  <si>
    <t>Arte, cultura e intrattenimento</t>
  </si>
  <si>
    <t>Attività sportive e centri benessere</t>
  </si>
  <si>
    <t>TERRITORIO</t>
  </si>
  <si>
    <t>Treviso. Unità locali del turismo per tipologia di attività e categoria turistica</t>
  </si>
  <si>
    <t>Treviso. Flussi occupazionali del turismo per tipologia lavorativa</t>
  </si>
  <si>
    <t>Treviso. Flussi occupazionali delle tipologie lavorative del turismo per settore e componente socioeconomica</t>
  </si>
  <si>
    <t>Treviso. Flussi occupazionali del lavoro dipedendente del turismo per tipologia contrattuale</t>
  </si>
  <si>
    <t>Treviso. Flussi occupazionali delle tipologie lavorative del turismo per trimestre</t>
  </si>
  <si>
    <t>Veneto. Unità locali dei servizi per provincia</t>
  </si>
  <si>
    <t>Trasporti, magazzinaggio e logistica</t>
  </si>
  <si>
    <t>Servizi finanziari</t>
  </si>
  <si>
    <t xml:space="preserve">Terziario avanzato </t>
  </si>
  <si>
    <t xml:space="preserve">Servizi alla persona </t>
  </si>
  <si>
    <t>Altri servizi alle imprese</t>
  </si>
  <si>
    <t>TOTALE SERVIZI</t>
  </si>
  <si>
    <t>CATEGORIA DI SERVIZO</t>
  </si>
  <si>
    <t>Treviso. Unità locali dei servizi per tipologia di attività e categoria di servizio</t>
  </si>
  <si>
    <t xml:space="preserve">Trasporti, magazzinaggio e logistica </t>
  </si>
  <si>
    <t xml:space="preserve">Servizi finanziari </t>
  </si>
  <si>
    <t>Credito</t>
  </si>
  <si>
    <t xml:space="preserve">Finanza e assicurazioni </t>
  </si>
  <si>
    <t>Terziario avanzato</t>
  </si>
  <si>
    <t xml:space="preserve">Editoria e cultura </t>
  </si>
  <si>
    <t xml:space="preserve">Comunicazioni e telecomunicazioni </t>
  </si>
  <si>
    <t xml:space="preserve">Servizi informatici </t>
  </si>
  <si>
    <t xml:space="preserve">Attività professionali e consulenze </t>
  </si>
  <si>
    <t>Ricerca e sviluppo</t>
  </si>
  <si>
    <t>Servizi alla persona</t>
  </si>
  <si>
    <t>Pubblica amministrazione</t>
  </si>
  <si>
    <t>Istruzione</t>
  </si>
  <si>
    <t xml:space="preserve">Sanità, servizi sociali e veterinari </t>
  </si>
  <si>
    <t xml:space="preserve">Riparazioni e noleggi </t>
  </si>
  <si>
    <t>Servizi diversi e organismi internazionali</t>
  </si>
  <si>
    <t xml:space="preserve">Altri servizi alle imprese </t>
  </si>
  <si>
    <t>Servizi di vigilanza e supporto</t>
  </si>
  <si>
    <t>Servizi di pulizia</t>
  </si>
  <si>
    <t xml:space="preserve">Servizi di noleggio </t>
  </si>
  <si>
    <t xml:space="preserve">Attività immobiliari e manuntenzione </t>
  </si>
  <si>
    <t>Treviso. Flussi occupazionali dei servizi per tipologia lavorativa</t>
  </si>
  <si>
    <t>Treviso. Flussi occupazionali delle tipologie lavorative dei servizi per settore e componente socioeconomica</t>
  </si>
  <si>
    <t>Treviso. Flussi occupazionali del lavoro dipedendente dei servizi per tipologia contrattuale</t>
  </si>
  <si>
    <t>Treviso. Flussi occupazionali delle tipologie lavorative dei servizi per trimestre</t>
  </si>
  <si>
    <t>Treviso. Unità locali del terziario per tipologia</t>
  </si>
  <si>
    <t>Treviso. Unità locali del terziario per natura giuridica</t>
  </si>
  <si>
    <t>Imprese individuali</t>
  </si>
  <si>
    <t>Società di capitale</t>
  </si>
  <si>
    <t>Società di persone</t>
  </si>
  <si>
    <t>Altre forme</t>
  </si>
  <si>
    <t>NATURA GIURIDICA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</si>
  <si>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</si>
  <si>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Castelfranco Veneto</t>
  </si>
  <si>
    <t>Oderzo</t>
  </si>
  <si>
    <t>Vittorio Veneto</t>
  </si>
  <si>
    <t>CASTELFRANCO VENETO</t>
  </si>
  <si>
    <t>ODERZO</t>
  </si>
  <si>
    <t>VITTORIO VENETO</t>
  </si>
  <si>
    <t>Treviso. Unità locali del terziario per mandamento</t>
  </si>
  <si>
    <t>Treviso. Unità locali del terziario per mandamento e settore</t>
  </si>
  <si>
    <t>Treviso. Imprenditori del terziario per mandamento e componente socioeconomica</t>
  </si>
  <si>
    <t>Treviso. Unità locali del commercio per mandamento</t>
  </si>
  <si>
    <t>Treviso. Flussi occupazionali delle tipologie lavorative terziarie</t>
  </si>
  <si>
    <t>Treviso. Unità locali del turismo per mandamento</t>
  </si>
  <si>
    <t>Treviso. Unità locali del turismo per categoria turistica</t>
  </si>
  <si>
    <t>Treviso. Flussi occupazionali delle tipologie lavorative del turismo</t>
  </si>
  <si>
    <t>Treviso. Flussi occupazionali delle tipologie lavorative del commercio</t>
  </si>
  <si>
    <t>Treviso. Unità locali dei servizi per mandamento</t>
  </si>
  <si>
    <t>Treviso. Unità locali dei servizi per categoria di servizio</t>
  </si>
  <si>
    <t>Treviso. Flussi occupazionali delle tipologie lavorative dei servizi</t>
  </si>
  <si>
    <t>Disaggregazione per:</t>
  </si>
  <si>
    <t>Suddivisione settoriale:</t>
  </si>
  <si>
    <t>• Macrosettori</t>
  </si>
  <si>
    <t>• Commercio [ATECO 45, 46, 47]</t>
  </si>
  <si>
    <t>• Settori</t>
  </si>
  <si>
    <t>• Tipologia</t>
  </si>
  <si>
    <t>• Natura giuridica</t>
  </si>
  <si>
    <t>Fonte: elaborazioni EconLab Research Network su dati Infocamere</t>
  </si>
  <si>
    <t>• Mandamenti</t>
  </si>
  <si>
    <t>Unità locali, imprenditori e flussi occupazionali del terziario</t>
  </si>
  <si>
    <t>• Commercio [ATECO 45 (-45.2) (-45.40.3), 46, 47]</t>
  </si>
  <si>
    <t>• Turismo [ATECO 55, 56, 79, 82.3, 90, 91, 92, 93, 96.04]</t>
  </si>
  <si>
    <t>• Genere</t>
  </si>
  <si>
    <t>• Età</t>
  </si>
  <si>
    <t>• Nazionalità</t>
  </si>
  <si>
    <t>• Turismo [ATECO 55, 56, 79, 90, 91, 92, 93]</t>
  </si>
  <si>
    <t>• Servizi [ATECO da 49 a 53, da 58 a 78, da 80 a 88, da 94 a 99]</t>
  </si>
  <si>
    <t>• Tipologia lavorativa</t>
  </si>
  <si>
    <t>Fonte: elaborazioni EconLab Research Network su dati Veneto Lavoro</t>
  </si>
  <si>
    <t>Terziario</t>
  </si>
  <si>
    <t>TOTALE PROVINCIA</t>
  </si>
  <si>
    <t>• Categoria merceologica</t>
  </si>
  <si>
    <t>Giovani (&lt;30)</t>
  </si>
  <si>
    <t>Adulti (30-54)</t>
  </si>
  <si>
    <r>
      <t>Senior (</t>
    </r>
    <r>
      <rPr>
        <sz val="11"/>
        <color theme="1"/>
        <rFont val="Calibri"/>
        <family val="2"/>
      </rPr>
      <t>≥</t>
    </r>
    <r>
      <rPr>
        <sz val="11"/>
        <color theme="1"/>
        <rFont val="Cambria"/>
        <family val="1"/>
      </rPr>
      <t>55)</t>
    </r>
  </si>
  <si>
    <t>Senior (≥55)</t>
  </si>
  <si>
    <r>
      <t xml:space="preserve">FLUSSI OCCUPAZIONALI - DINAMICA ULTIMI 5 ANNI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</si>
  <si>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r>
      <t xml:space="preserve">FLUSSI OCCUPAZIONALI - DINAMICA ULTIMI 5 ANNI  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</si>
  <si>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t>• Ingrosso e intermediari [ATECO 45 (-45.32) (-45.2) (-45.40.3), 46]</t>
  </si>
  <si>
    <t>• Dettaglio [ATECO 45.32, 47]</t>
  </si>
  <si>
    <t>• Alimentare [ATECO 46.17, 46.3, 47.11, 47.2, 47.81]</t>
  </si>
  <si>
    <t>• Moda-Fashion [ATECO 46.16, 46.41, 46.42, 46.48, 47.51, 47.71, 47.72, 47.77, 47.82]</t>
  </si>
  <si>
    <t>• Casa e arredo [ATECO 46.15, 46.44, 46.47, 46.74, 47.52, 47.53, 47.54, 47.59]</t>
  </si>
  <si>
    <t>• Elettronica e telecomunicazioni [ATECO 46.43, 46.5, 47.4]</t>
  </si>
  <si>
    <t>• Cura della persona, sport e tempo libero [ATECO 46.45, 46.46, 46.49, 47.6, 47.73, 47.74, 47,75]</t>
  </si>
  <si>
    <t>• Autoveicoli e motocicli [ATECO 45 (-45.2) (-45.40.3)]</t>
  </si>
  <si>
    <t>• Tipologia di attività</t>
  </si>
  <si>
    <t>• Categoria turistica</t>
  </si>
  <si>
    <t>• Servizi turistici [ATECO 55, 56, 79, 82.3]</t>
  </si>
  <si>
    <t>• Tempo libero [ATECO 90, 91, 92, 93, 96.04]</t>
  </si>
  <si>
    <t>• Alberghi e strutture ricettive [ATECO 55]</t>
  </si>
  <si>
    <t>• Ristorazione [ATECO 56]</t>
  </si>
  <si>
    <t>• Agenzie di viaggi e tour operator [ATECO 79]</t>
  </si>
  <si>
    <t>• Organizzazione di convegni e fiere [ATECO 82.3]</t>
  </si>
  <si>
    <t>• Arte, cultura e intrattenimento [ATECO 90, 91, 92]</t>
  </si>
  <si>
    <t>• Attività sportive e Centri Benessere [ATECO 93, 96.04]</t>
  </si>
  <si>
    <t>• Servizi [ATECO 45.2, 45.40.3, da 49 a 88 (-55, 56, 79, 82.3), da 94 a 99 (-96.04)]</t>
  </si>
  <si>
    <t>• Categoria di servizio</t>
  </si>
  <si>
    <t>• Trasporti, magazzinaggio e logistica [ATECO 55]</t>
  </si>
  <si>
    <t>• Servizi finanziari [ATECO 64, 65, 66]</t>
  </si>
  <si>
    <t>• Terziario avanzato [ATECO 58, 59, 60, 61, 62, 63, 69, 70, 71, 72, 73, 74, 77.4, 78]</t>
  </si>
  <si>
    <t>• Altri servizi alle imprese [ATECO 68, 77 (-77.2, -77.4), 80, 81, 82 (-82.3)]</t>
  </si>
  <si>
    <t>• Credito [ATECO 64]</t>
  </si>
  <si>
    <t>• Finanza e assicurazioni [ATECO 65, 66]</t>
  </si>
  <si>
    <t>• Editoria e cultura  [ATECO 58, 59, 63.91]</t>
  </si>
  <si>
    <t>• Comunicazioni e telecomunicazioni [ATECO 60, 61]</t>
  </si>
  <si>
    <t>• Attività professionali e consulenze [ATECO 69, 70, 71, 73, 74, 77.4, 78]</t>
  </si>
  <si>
    <t>• Servizi informatici [ATECO 62, 63 (-63.91)]</t>
  </si>
  <si>
    <t>• Ricerca e sviluppo [ATECO 72]</t>
  </si>
  <si>
    <t>• Pubblica amministrazione [ATECO 84]</t>
  </si>
  <si>
    <t>• Istruzione [ATECO 85]</t>
  </si>
  <si>
    <t>• Sanità, servizi sociali e veterinari  [ATECO 75, 86, 87, 88]</t>
  </si>
  <si>
    <t>• Riparazioni e noleggi  [ATECO 45.2, 45.40.3, 77.2, 95]</t>
  </si>
  <si>
    <t>• Servizi diversi e organismi internazionali [ATECO 94, 96 (-96.04)]</t>
  </si>
  <si>
    <t>• Servizi di vigilanza e supporto [ATECO 80, 82 (-82.3)]</t>
  </si>
  <si>
    <t>• Servizi di pulizia [ATECO 81.2]</t>
  </si>
  <si>
    <t>• Servizi di noleggio [ATECO 77 (-77.2, -77.4)]</t>
  </si>
  <si>
    <t>• Attività immobiliari e manuntenzione [ATECO 68, 81.1, 81.3]</t>
  </si>
  <si>
    <t>• Servizi alla persona [ATECO 45.2, 45.40.3, 75, 77.2, 84, 85, 86, 87, 88, 94, 95, 96 (-96.04)]</t>
  </si>
  <si>
    <t>Unità locali e flussi occupazionali dei servizi</t>
  </si>
  <si>
    <t>Unità locali e flussi occupazionali del turismo</t>
  </si>
  <si>
    <t>Unità locali e flussi occupazionali del commercio</t>
  </si>
  <si>
    <t xml:space="preserve">  Unità locali</t>
  </si>
  <si>
    <t xml:space="preserve">  Imprenditori</t>
  </si>
  <si>
    <t xml:space="preserve">  Flussi occupazionali</t>
  </si>
  <si>
    <t>Tipologia di attività</t>
  </si>
  <si>
    <t>Categoria di servizio</t>
  </si>
  <si>
    <t>Categoria turistica</t>
  </si>
  <si>
    <t>Categoria merceologica</t>
  </si>
  <si>
    <t>-</t>
  </si>
  <si>
    <t xml:space="preserve">Attività immobiliari e manutenzione </t>
  </si>
  <si>
    <t xml:space="preserve">Comunicazione e telecomunicazioni </t>
  </si>
  <si>
    <t>Terzo Settore e altri servizi alla persona</t>
  </si>
  <si>
    <t>Var. %
17-22</t>
  </si>
  <si>
    <t>Var. ass.
17-22</t>
  </si>
  <si>
    <t>Somministrato</t>
  </si>
  <si>
    <t xml:space="preserve">Somministrato </t>
  </si>
  <si>
    <t>TIPOLOGIA LAVORATIVA</t>
  </si>
  <si>
    <t>3° trim.
2021</t>
  </si>
  <si>
    <t>* nella classificazione per età, il totale ha 2 unità locali in più rispetto alla somma delle singole disaggregazioni, a causa della presenza di due "imprenditori non classificati"</t>
  </si>
  <si>
    <t>* nella classificazione per età del mandamento di Treviso, il totale ha 2 unità locali in più rispetto alla somma delle singole disaggregazioni, a causa della presenza di due "imprenditori non classificati"</t>
  </si>
  <si>
    <t>4° trim.
2022</t>
  </si>
  <si>
    <t>Var. % 
4° 2022</t>
  </si>
  <si>
    <t>Var. ass.
4° 2022</t>
  </si>
  <si>
    <t>Differenza
4° 2021</t>
  </si>
  <si>
    <t>4° trim.
2021</t>
  </si>
  <si>
    <r>
      <t xml:space="preserve">MERCATO DEL LAVORO - 4° TRIMESTRE 2022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b/>
        <sz val="16"/>
        <color theme="0"/>
        <rFont val="Cambria"/>
        <family val="1"/>
        <scheme val="major"/>
      </rPr>
      <t xml:space="preserve">
</t>
    </r>
    <r>
      <rPr>
        <i/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</si>
  <si>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r>
      <t xml:space="preserve">FOCUS LAVORO DIPENDENTE - 4° TRIMESTRE 2022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b/>
        <sz val="16"/>
        <color theme="0"/>
        <rFont val="Cambria"/>
        <family val="1"/>
        <scheme val="major"/>
      </rPr>
      <t xml:space="preserve">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</si>
  <si>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r>
      <t xml:space="preserve">MERCATO DEL LAVORO - 4° TRIMESTRE 2022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b/>
        <sz val="16"/>
        <color theme="0"/>
        <rFont val="Cambria"/>
        <family val="1"/>
        <scheme val="major"/>
      </rPr>
      <t xml:space="preserve">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</si>
  <si>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r>
      <t xml:space="preserve">MERCATO DEL LAVORO - 4° TRIMESTRE 2022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sz val="16"/>
        <color theme="0"/>
        <rFont val="Cambria"/>
        <family val="1"/>
        <scheme val="major"/>
      </rPr>
      <t xml:space="preserve">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</si>
  <si>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t>n.d.</t>
  </si>
  <si>
    <r>
      <t xml:space="preserve">UNITÀ LOCALI - 4° TRIMESTRE 2022
</t>
    </r>
    <r>
      <rPr>
        <b/>
        <sz val="11"/>
        <color theme="0"/>
        <rFont val="Cambria"/>
        <family val="1"/>
        <scheme val="major"/>
      </rPr>
      <t>Variazioni congiunturali (rapportate al trimestre precedente a quello in analisi)</t>
    </r>
  </si>
  <si>
    <r>
      <t xml:space="preserve">IMPRENDITORI - 4° TRIMESTRE 2022
</t>
    </r>
    <r>
      <rPr>
        <b/>
        <sz val="11"/>
        <color theme="0"/>
        <rFont val="Cambria"/>
        <family val="1"/>
        <scheme val="major"/>
      </rPr>
      <t>Variazioni congiunturali (rapportate al trimestre precedente a quello in analisi)</t>
    </r>
  </si>
  <si>
    <t>Comp. % 
4° 2022</t>
  </si>
  <si>
    <t>Var. %
4° 2021</t>
  </si>
  <si>
    <t>Var. %
3° 2022</t>
  </si>
  <si>
    <t>4° trim.
2017</t>
  </si>
  <si>
    <t>4° trim.
2018</t>
  </si>
  <si>
    <t>4° trim.
2019</t>
  </si>
  <si>
    <t>4° trim.
2020</t>
  </si>
  <si>
    <r>
      <t>Senior (</t>
    </r>
    <r>
      <rPr>
        <sz val="11"/>
        <color theme="0"/>
        <rFont val="Calibri"/>
        <family val="2"/>
      </rPr>
      <t>≥</t>
    </r>
    <r>
      <rPr>
        <sz val="11"/>
        <color theme="0"/>
        <rFont val="Cambria"/>
        <family val="1"/>
      </rPr>
      <t>55)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</si>
</sst>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0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.5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.5"/>
      <name val="Cambria"/>
      <family val="1"/>
      <scheme val="major"/>
    </font>
    <font>
      <b/>
      <sz val="10.5"/>
      <color theme="1"/>
      <name val="Cambria"/>
      <family val="1"/>
      <scheme val="major"/>
    </font>
    <font>
      <i/>
      <sz val="10.5"/>
      <color theme="1"/>
      <name val="Cambria"/>
      <family val="1"/>
      <scheme val="major"/>
    </font>
    <font>
      <sz val="10.5"/>
      <color rgb="FFFF0000"/>
      <name val="Cambria"/>
      <family val="1"/>
      <scheme val="major"/>
    </font>
    <font>
      <sz val="10.5"/>
      <name val="Cambria"/>
      <family val="1"/>
      <scheme val="major"/>
    </font>
    <font>
      <b/>
      <sz val="10.5"/>
      <color theme="4"/>
      <name val="Cambria"/>
      <family val="1"/>
      <scheme val="major"/>
    </font>
    <font>
      <sz val="10.5"/>
      <color theme="4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4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4"/>
      <name val="Cambria"/>
      <family val="1"/>
      <scheme val="major"/>
    </font>
    <font>
      <b/>
      <sz val="11"/>
      <color theme="4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libri"/>
      <family val="2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</font>
    <font>
      <sz val="16"/>
      <color theme="0"/>
      <name val="Cambria"/>
      <family val="1"/>
      <scheme val="major"/>
    </font>
    <font>
      <sz val="9"/>
      <color theme="0"/>
      <name val="Cambria"/>
      <family val="1"/>
      <scheme val="major"/>
    </font>
    <font>
      <sz val="10.5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i/>
      <sz val="9"/>
      <color theme="0"/>
      <name val="Cambria"/>
      <family val="1"/>
      <scheme val="major"/>
    </font>
    <font>
      <i/>
      <sz val="10"/>
      <name val="Cambria"/>
      <family val="1"/>
      <scheme val="major"/>
    </font>
    <font>
      <b/>
      <sz val="12"/>
      <name val="Cambria"/>
      <family val="1"/>
      <scheme val="major"/>
    </font>
    <font>
      <i/>
      <sz val="1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i/>
      <sz val="10.5"/>
      <name val="Cambria"/>
      <family val="1"/>
      <scheme val="major"/>
    </font>
    <font>
      <sz val="11"/>
      <color rgb="FFFF0000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4"/>
      <name val="Cambria"/>
      <family val="1"/>
      <scheme val="major"/>
    </font>
    <font>
      <b/>
      <sz val="10.5"/>
      <color rgb="FFFF0000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.5"/>
      <color theme="0"/>
      <name val="Cambria"/>
      <family val="1"/>
      <scheme val="major"/>
    </font>
    <font>
      <b/>
      <sz val="10.5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sz val="11"/>
      <color theme="0"/>
      <name val="Calibri"/>
      <family val="2"/>
    </font>
    <font>
      <sz val="11"/>
      <color theme="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/>
    <xf numFmtId="0" fontId="7" fillId="2" borderId="0" xfId="7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0" xfId="7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3" fillId="3" borderId="8" xfId="0" applyNumberFormat="1" applyFont="1" applyFill="1" applyBorder="1" applyAlignment="1">
      <alignment horizontal="center" vertical="center"/>
    </xf>
    <xf numFmtId="0" fontId="10" fillId="2" borderId="19" xfId="6" applyFont="1" applyFill="1" applyBorder="1" applyAlignment="1">
      <alignment horizontal="left" vertical="center" indent="1"/>
    </xf>
    <xf numFmtId="0" fontId="10" fillId="2" borderId="21" xfId="6" applyFont="1" applyFill="1" applyBorder="1" applyAlignment="1">
      <alignment horizontal="left" vertical="center" indent="1"/>
    </xf>
    <xf numFmtId="0" fontId="7" fillId="2" borderId="21" xfId="6" applyFont="1" applyFill="1" applyBorder="1" applyAlignment="1">
      <alignment horizontal="left" vertical="center" indent="1"/>
    </xf>
    <xf numFmtId="0" fontId="7" fillId="2" borderId="20" xfId="6" applyFont="1" applyFill="1" applyBorder="1" applyAlignment="1">
      <alignment horizontal="left" vertical="center" indent="1"/>
    </xf>
    <xf numFmtId="3" fontId="9" fillId="3" borderId="7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indent="1"/>
    </xf>
    <xf numFmtId="0" fontId="13" fillId="2" borderId="21" xfId="0" applyFont="1" applyFill="1" applyBorder="1" applyAlignment="1">
      <alignment horizontal="left" vertical="center" indent="1"/>
    </xf>
    <xf numFmtId="0" fontId="7" fillId="2" borderId="20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164" fontId="13" fillId="2" borderId="0" xfId="0" applyNumberFormat="1" applyFont="1" applyFill="1" applyAlignment="1">
      <alignment horizontal="center" vertical="center"/>
    </xf>
    <xf numFmtId="0" fontId="10" fillId="2" borderId="17" xfId="6" applyFont="1" applyFill="1" applyBorder="1" applyAlignment="1">
      <alignment horizontal="left" vertical="center" indent="1"/>
    </xf>
    <xf numFmtId="0" fontId="7" fillId="2" borderId="17" xfId="6" applyFont="1" applyFill="1" applyBorder="1" applyAlignment="1">
      <alignment horizontal="left" vertical="center" indent="1"/>
    </xf>
    <xf numFmtId="0" fontId="7" fillId="2" borderId="18" xfId="6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/>
    </xf>
    <xf numFmtId="0" fontId="13" fillId="2" borderId="18" xfId="0" applyFont="1" applyFill="1" applyBorder="1" applyAlignment="1">
      <alignment horizontal="left" vertical="center" indent="1"/>
    </xf>
    <xf numFmtId="3" fontId="17" fillId="2" borderId="25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165" fontId="7" fillId="2" borderId="17" xfId="73" applyNumberFormat="1" applyFont="1" applyFill="1" applyBorder="1" applyAlignment="1">
      <alignment horizontal="center" vertical="center"/>
    </xf>
    <xf numFmtId="165" fontId="7" fillId="2" borderId="18" xfId="73" applyNumberFormat="1" applyFont="1" applyFill="1" applyBorder="1" applyAlignment="1">
      <alignment horizontal="center" vertical="center"/>
    </xf>
    <xf numFmtId="165" fontId="10" fillId="2" borderId="16" xfId="73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165" fontId="10" fillId="2" borderId="17" xfId="73" applyNumberFormat="1" applyFont="1" applyFill="1" applyBorder="1" applyAlignment="1">
      <alignment horizontal="center" vertical="center"/>
    </xf>
    <xf numFmtId="9" fontId="10" fillId="2" borderId="11" xfId="73" applyFont="1" applyFill="1" applyBorder="1" applyAlignment="1">
      <alignment horizontal="center" vertical="center"/>
    </xf>
    <xf numFmtId="3" fontId="17" fillId="2" borderId="23" xfId="0" applyNumberFormat="1" applyFont="1" applyFill="1" applyBorder="1" applyAlignment="1">
      <alignment horizontal="center" vertical="center"/>
    </xf>
    <xf numFmtId="165" fontId="7" fillId="2" borderId="13" xfId="73" applyNumberFormat="1" applyFont="1" applyFill="1" applyBorder="1" applyAlignment="1">
      <alignment horizontal="center" vertical="center"/>
    </xf>
    <xf numFmtId="165" fontId="7" fillId="2" borderId="12" xfId="73" applyNumberFormat="1" applyFont="1" applyFill="1" applyBorder="1" applyAlignment="1">
      <alignment horizontal="center" vertical="center"/>
    </xf>
    <xf numFmtId="165" fontId="7" fillId="2" borderId="0" xfId="73" applyNumberFormat="1" applyFont="1" applyFill="1" applyBorder="1" applyAlignment="1">
      <alignment horizontal="center" vertical="center"/>
    </xf>
    <xf numFmtId="165" fontId="7" fillId="2" borderId="3" xfId="73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center" vertical="center" wrapText="1"/>
    </xf>
    <xf numFmtId="9" fontId="10" fillId="2" borderId="4" xfId="73" applyFont="1" applyFill="1" applyBorder="1" applyAlignment="1">
      <alignment horizontal="center" vertical="center"/>
    </xf>
    <xf numFmtId="165" fontId="10" fillId="2" borderId="0" xfId="73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 inden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3" fontId="20" fillId="2" borderId="25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20" fillId="3" borderId="7" xfId="0" applyNumberFormat="1" applyFont="1" applyFill="1" applyBorder="1" applyAlignment="1">
      <alignment horizontal="center" vertical="center"/>
    </xf>
    <xf numFmtId="3" fontId="20" fillId="3" borderId="8" xfId="0" applyNumberFormat="1" applyFont="1" applyFill="1" applyBorder="1" applyAlignment="1">
      <alignment horizontal="center" vertical="center"/>
    </xf>
    <xf numFmtId="3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left" vertical="center" indent="1"/>
    </xf>
    <xf numFmtId="0" fontId="20" fillId="2" borderId="18" xfId="0" applyFont="1" applyFill="1" applyBorder="1" applyAlignment="1">
      <alignment horizontal="left" vertical="center" indent="1"/>
    </xf>
    <xf numFmtId="3" fontId="17" fillId="2" borderId="4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indent="1"/>
    </xf>
    <xf numFmtId="3" fontId="17" fillId="3" borderId="27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 indent="1"/>
    </xf>
    <xf numFmtId="0" fontId="17" fillId="2" borderId="29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3" fontId="19" fillId="3" borderId="7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3" fontId="20" fillId="2" borderId="26" xfId="0" applyNumberFormat="1" applyFont="1" applyFill="1" applyBorder="1" applyAlignment="1">
      <alignment horizontal="center" vertical="center"/>
    </xf>
    <xf numFmtId="3" fontId="20" fillId="2" borderId="28" xfId="0" applyNumberFormat="1" applyFont="1" applyFill="1" applyBorder="1" applyAlignment="1">
      <alignment horizontal="center" vertical="center"/>
    </xf>
    <xf numFmtId="3" fontId="20" fillId="2" borderId="31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left" vertical="center" indent="2"/>
    </xf>
    <xf numFmtId="0" fontId="23" fillId="2" borderId="21" xfId="6" applyFont="1" applyFill="1" applyBorder="1" applyAlignment="1">
      <alignment horizontal="left" vertical="center" indent="2"/>
    </xf>
    <xf numFmtId="165" fontId="23" fillId="2" borderId="0" xfId="73" applyNumberFormat="1" applyFont="1" applyFill="1" applyBorder="1" applyAlignment="1">
      <alignment horizontal="center" vertical="center"/>
    </xf>
    <xf numFmtId="165" fontId="22" fillId="2" borderId="0" xfId="73" applyNumberFormat="1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3" fontId="22" fillId="2" borderId="25" xfId="0" applyNumberFormat="1" applyFont="1" applyFill="1" applyBorder="1" applyAlignment="1">
      <alignment horizontal="center" vertical="center"/>
    </xf>
    <xf numFmtId="3" fontId="13" fillId="2" borderId="12" xfId="0" applyNumberFormat="1" applyFont="1" applyFill="1" applyBorder="1" applyAlignment="1">
      <alignment horizontal="center" vertical="center"/>
    </xf>
    <xf numFmtId="3" fontId="13" fillId="2" borderId="26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165" fontId="22" fillId="2" borderId="17" xfId="73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 wrapText="1"/>
    </xf>
    <xf numFmtId="0" fontId="8" fillId="2" borderId="20" xfId="0" applyFont="1" applyFill="1" applyBorder="1" applyAlignment="1">
      <alignment horizontal="left" vertical="center" indent="1"/>
    </xf>
    <xf numFmtId="3" fontId="10" fillId="5" borderId="7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3" fontId="20" fillId="5" borderId="7" xfId="0" applyNumberFormat="1" applyFont="1" applyFill="1" applyBorder="1" applyAlignment="1">
      <alignment horizontal="center" vertical="center"/>
    </xf>
    <xf numFmtId="3" fontId="20" fillId="5" borderId="7" xfId="0" applyNumberFormat="1" applyFont="1" applyFill="1" applyBorder="1" applyAlignment="1">
      <alignment horizontal="center" vertical="center" wrapText="1"/>
    </xf>
    <xf numFmtId="3" fontId="20" fillId="5" borderId="8" xfId="0" applyNumberFormat="1" applyFont="1" applyFill="1" applyBorder="1" applyAlignment="1">
      <alignment horizontal="center" vertical="center" wrapText="1"/>
    </xf>
    <xf numFmtId="3" fontId="17" fillId="5" borderId="27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3" fontId="19" fillId="5" borderId="7" xfId="0" applyNumberFormat="1" applyFont="1" applyFill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13" fillId="6" borderId="7" xfId="0" applyNumberFormat="1" applyFont="1" applyFill="1" applyBorder="1" applyAlignment="1">
      <alignment horizontal="center" vertical="center"/>
    </xf>
    <xf numFmtId="3" fontId="13" fillId="6" borderId="8" xfId="0" applyNumberFormat="1" applyFont="1" applyFill="1" applyBorder="1" applyAlignment="1">
      <alignment horizontal="center" vertical="center"/>
    </xf>
    <xf numFmtId="3" fontId="24" fillId="6" borderId="7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left" vertical="center" indent="2"/>
    </xf>
    <xf numFmtId="3" fontId="20" fillId="6" borderId="7" xfId="0" applyNumberFormat="1" applyFont="1" applyFill="1" applyBorder="1" applyAlignment="1">
      <alignment horizontal="center" vertical="center"/>
    </xf>
    <xf numFmtId="165" fontId="8" fillId="2" borderId="0" xfId="73" applyNumberFormat="1" applyFont="1" applyFill="1" applyBorder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3" fontId="22" fillId="2" borderId="24" xfId="0" applyNumberFormat="1" applyFont="1" applyFill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3" fontId="24" fillId="2" borderId="26" xfId="0" applyNumberFormat="1" applyFont="1" applyFill="1" applyBorder="1" applyAlignment="1">
      <alignment horizontal="center" vertical="center"/>
    </xf>
    <xf numFmtId="165" fontId="22" fillId="2" borderId="18" xfId="73" applyNumberFormat="1" applyFont="1" applyFill="1" applyBorder="1" applyAlignment="1">
      <alignment horizontal="center" vertical="center"/>
    </xf>
    <xf numFmtId="3" fontId="20" fillId="6" borderId="8" xfId="0" applyNumberFormat="1" applyFont="1" applyFill="1" applyBorder="1" applyAlignment="1">
      <alignment horizontal="center" vertical="center"/>
    </xf>
    <xf numFmtId="3" fontId="20" fillId="6" borderId="7" xfId="0" applyNumberFormat="1" applyFont="1" applyFill="1" applyBorder="1" applyAlignment="1">
      <alignment horizontal="center" vertical="center" wrapText="1"/>
    </xf>
    <xf numFmtId="3" fontId="20" fillId="6" borderId="8" xfId="0" applyNumberFormat="1" applyFont="1" applyFill="1" applyBorder="1" applyAlignment="1">
      <alignment horizontal="center" vertical="center" wrapText="1"/>
    </xf>
    <xf numFmtId="3" fontId="17" fillId="6" borderId="27" xfId="0" applyNumberFormat="1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 wrapText="1"/>
    </xf>
    <xf numFmtId="3" fontId="8" fillId="6" borderId="7" xfId="0" applyNumberFormat="1" applyFont="1" applyFill="1" applyBorder="1" applyAlignment="1">
      <alignment horizontal="center" vertical="center" wrapText="1"/>
    </xf>
    <xf numFmtId="3" fontId="8" fillId="6" borderId="8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3" fontId="19" fillId="6" borderId="7" xfId="0" applyNumberFormat="1" applyFont="1" applyFill="1" applyBorder="1" applyAlignment="1">
      <alignment horizontal="center" vertical="center" wrapText="1"/>
    </xf>
    <xf numFmtId="3" fontId="10" fillId="7" borderId="7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20" fillId="7" borderId="7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165" fontId="22" fillId="2" borderId="12" xfId="73" applyNumberFormat="1" applyFont="1" applyFill="1" applyBorder="1" applyAlignment="1">
      <alignment horizontal="center" vertical="center"/>
    </xf>
    <xf numFmtId="3" fontId="20" fillId="7" borderId="8" xfId="0" applyNumberFormat="1" applyFont="1" applyFill="1" applyBorder="1" applyAlignment="1">
      <alignment horizontal="center" vertical="center"/>
    </xf>
    <xf numFmtId="3" fontId="20" fillId="7" borderId="7" xfId="0" applyNumberFormat="1" applyFont="1" applyFill="1" applyBorder="1" applyAlignment="1">
      <alignment horizontal="center" vertical="center" wrapText="1"/>
    </xf>
    <xf numFmtId="3" fontId="20" fillId="7" borderId="8" xfId="0" applyNumberFormat="1" applyFont="1" applyFill="1" applyBorder="1" applyAlignment="1">
      <alignment horizontal="center" vertical="center" wrapText="1"/>
    </xf>
    <xf numFmtId="3" fontId="17" fillId="7" borderId="27" xfId="0" applyNumberFormat="1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horizontal="center" vertical="center"/>
    </xf>
    <xf numFmtId="3" fontId="8" fillId="7" borderId="8" xfId="0" applyNumberFormat="1" applyFont="1" applyFill="1" applyBorder="1" applyAlignment="1">
      <alignment horizontal="center" vertical="center"/>
    </xf>
    <xf numFmtId="3" fontId="17" fillId="7" borderId="27" xfId="0" applyNumberFormat="1" applyFont="1" applyFill="1" applyBorder="1" applyAlignment="1">
      <alignment horizontal="center" vertical="center" wrapText="1"/>
    </xf>
    <xf numFmtId="3" fontId="8" fillId="7" borderId="7" xfId="0" applyNumberFormat="1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3" fontId="19" fillId="7" borderId="7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indent="1"/>
    </xf>
    <xf numFmtId="165" fontId="17" fillId="2" borderId="0" xfId="73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 indent="1"/>
    </xf>
    <xf numFmtId="165" fontId="10" fillId="2" borderId="3" xfId="73" applyNumberFormat="1" applyFont="1" applyFill="1" applyBorder="1" applyAlignment="1">
      <alignment horizontal="center" vertical="center"/>
    </xf>
    <xf numFmtId="3" fontId="17" fillId="2" borderId="24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left" vertical="center" indent="1"/>
    </xf>
    <xf numFmtId="0" fontId="26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165" fontId="29" fillId="2" borderId="17" xfId="73" applyNumberFormat="1" applyFont="1" applyFill="1" applyBorder="1" applyAlignment="1">
      <alignment horizontal="center" vertical="center"/>
    </xf>
    <xf numFmtId="3" fontId="29" fillId="2" borderId="25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165" fontId="10" fillId="2" borderId="18" xfId="73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7" fillId="2" borderId="0" xfId="7" applyFont="1" applyFill="1" applyAlignment="1">
      <alignment horizontal="center" vertical="center"/>
    </xf>
    <xf numFmtId="165" fontId="22" fillId="2" borderId="3" xfId="73" applyNumberFormat="1" applyFont="1" applyFill="1" applyBorder="1" applyAlignment="1">
      <alignment horizontal="center" vertical="center"/>
    </xf>
    <xf numFmtId="3" fontId="24" fillId="6" borderId="8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10" fillId="2" borderId="16" xfId="6" applyFont="1" applyFill="1" applyBorder="1" applyAlignment="1">
      <alignment horizontal="left" vertical="center" indent="1"/>
    </xf>
    <xf numFmtId="0" fontId="10" fillId="2" borderId="17" xfId="0" applyFont="1" applyFill="1" applyBorder="1" applyAlignment="1">
      <alignment horizontal="left" vertical="center" indent="1"/>
    </xf>
    <xf numFmtId="0" fontId="22" fillId="2" borderId="17" xfId="0" applyFont="1" applyFill="1" applyBorder="1" applyAlignment="1">
      <alignment horizontal="left" vertical="center" indent="2"/>
    </xf>
    <xf numFmtId="0" fontId="17" fillId="2" borderId="17" xfId="0" applyFont="1" applyFill="1" applyBorder="1" applyAlignment="1">
      <alignment horizontal="left" vertical="center" indent="1"/>
    </xf>
    <xf numFmtId="0" fontId="22" fillId="2" borderId="18" xfId="0" applyFont="1" applyFill="1" applyBorder="1" applyAlignment="1">
      <alignment horizontal="left" vertical="center" indent="2"/>
    </xf>
    <xf numFmtId="165" fontId="10" fillId="2" borderId="4" xfId="73" applyNumberFormat="1" applyFont="1" applyFill="1" applyBorder="1" applyAlignment="1">
      <alignment horizontal="center" vertical="center"/>
    </xf>
    <xf numFmtId="165" fontId="10" fillId="2" borderId="23" xfId="73" applyNumberFormat="1" applyFont="1" applyFill="1" applyBorder="1" applyAlignment="1">
      <alignment horizontal="center" vertical="center"/>
    </xf>
    <xf numFmtId="165" fontId="10" fillId="2" borderId="25" xfId="73" applyNumberFormat="1" applyFont="1" applyFill="1" applyBorder="1" applyAlignment="1">
      <alignment horizontal="center" vertical="center"/>
    </xf>
    <xf numFmtId="165" fontId="7" fillId="2" borderId="25" xfId="73" applyNumberFormat="1" applyFont="1" applyFill="1" applyBorder="1" applyAlignment="1">
      <alignment horizontal="center" vertical="center"/>
    </xf>
    <xf numFmtId="165" fontId="7" fillId="2" borderId="24" xfId="73" applyNumberFormat="1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 vertical="center"/>
    </xf>
    <xf numFmtId="165" fontId="23" fillId="2" borderId="25" xfId="73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indent="1"/>
    </xf>
    <xf numFmtId="3" fontId="22" fillId="5" borderId="7" xfId="0" applyNumberFormat="1" applyFont="1" applyFill="1" applyBorder="1" applyAlignment="1">
      <alignment horizontal="center" vertical="center"/>
    </xf>
    <xf numFmtId="3" fontId="10" fillId="5" borderId="8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165" fontId="22" fillId="2" borderId="25" xfId="73" applyNumberFormat="1" applyFont="1" applyFill="1" applyBorder="1" applyAlignment="1">
      <alignment horizontal="center" vertical="center"/>
    </xf>
    <xf numFmtId="165" fontId="10" fillId="2" borderId="24" xfId="73" applyNumberFormat="1" applyFont="1" applyFill="1" applyBorder="1" applyAlignment="1">
      <alignment horizontal="center" vertical="center"/>
    </xf>
    <xf numFmtId="3" fontId="17" fillId="2" borderId="32" xfId="0" applyNumberFormat="1" applyFont="1" applyFill="1" applyBorder="1" applyAlignment="1">
      <alignment horizontal="center" vertical="center"/>
    </xf>
    <xf numFmtId="3" fontId="17" fillId="2" borderId="36" xfId="0" applyNumberFormat="1" applyFont="1" applyFill="1" applyBorder="1" applyAlignment="1">
      <alignment horizontal="center" vertical="center"/>
    </xf>
    <xf numFmtId="3" fontId="22" fillId="2" borderId="36" xfId="0" applyNumberFormat="1" applyFont="1" applyFill="1" applyBorder="1" applyAlignment="1">
      <alignment horizontal="center" vertical="center"/>
    </xf>
    <xf numFmtId="3" fontId="17" fillId="2" borderId="26" xfId="0" applyNumberFormat="1" applyFont="1" applyFill="1" applyBorder="1" applyAlignment="1">
      <alignment horizontal="center" vertical="center"/>
    </xf>
    <xf numFmtId="3" fontId="22" fillId="6" borderId="7" xfId="0" applyNumberFormat="1" applyFont="1" applyFill="1" applyBorder="1" applyAlignment="1">
      <alignment horizontal="center" vertical="center"/>
    </xf>
    <xf numFmtId="3" fontId="22" fillId="6" borderId="8" xfId="0" applyNumberFormat="1" applyFont="1" applyFill="1" applyBorder="1" applyAlignment="1">
      <alignment horizontal="center" vertical="center"/>
    </xf>
    <xf numFmtId="165" fontId="8" fillId="2" borderId="3" xfId="73" applyNumberFormat="1" applyFont="1" applyFill="1" applyBorder="1" applyAlignment="1">
      <alignment horizontal="center" vertical="center"/>
    </xf>
    <xf numFmtId="165" fontId="22" fillId="2" borderId="24" xfId="73" applyNumberFormat="1" applyFont="1" applyFill="1" applyBorder="1" applyAlignment="1">
      <alignment horizontal="center" vertical="center"/>
    </xf>
    <xf numFmtId="3" fontId="22" fillId="2" borderId="26" xfId="0" applyNumberFormat="1" applyFont="1" applyFill="1" applyBorder="1" applyAlignment="1">
      <alignment horizontal="center" vertical="center"/>
    </xf>
    <xf numFmtId="3" fontId="22" fillId="7" borderId="7" xfId="0" applyNumberFormat="1" applyFont="1" applyFill="1" applyBorder="1" applyAlignment="1">
      <alignment horizontal="center" vertical="center"/>
    </xf>
    <xf numFmtId="3" fontId="22" fillId="7" borderId="8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165" fontId="23" fillId="2" borderId="17" xfId="73" applyNumberFormat="1" applyFont="1" applyFill="1" applyBorder="1" applyAlignment="1">
      <alignment horizontal="center" vertical="center"/>
    </xf>
    <xf numFmtId="165" fontId="20" fillId="2" borderId="0" xfId="73" applyNumberFormat="1" applyFont="1" applyFill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 wrapText="1"/>
    </xf>
    <xf numFmtId="3" fontId="32" fillId="2" borderId="25" xfId="0" applyNumberFormat="1" applyFont="1" applyFill="1" applyBorder="1" applyAlignment="1">
      <alignment horizontal="center" vertical="center"/>
    </xf>
    <xf numFmtId="165" fontId="20" fillId="2" borderId="12" xfId="73" applyNumberFormat="1" applyFont="1" applyFill="1" applyBorder="1" applyAlignment="1">
      <alignment horizontal="center" vertical="center"/>
    </xf>
    <xf numFmtId="165" fontId="32" fillId="2" borderId="0" xfId="73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3" fontId="17" fillId="2" borderId="16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9" fontId="10" fillId="2" borderId="0" xfId="73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9" fillId="2" borderId="13" xfId="0" applyFont="1" applyFill="1" applyBorder="1" applyAlignment="1">
      <alignment horizontal="left" vertical="center" indent="1"/>
    </xf>
    <xf numFmtId="0" fontId="20" fillId="2" borderId="0" xfId="0" applyFont="1" applyFill="1" applyAlignment="1">
      <alignment vertical="center"/>
    </xf>
    <xf numFmtId="0" fontId="8" fillId="2" borderId="0" xfId="0" applyFont="1" applyFill="1"/>
    <xf numFmtId="0" fontId="20" fillId="2" borderId="36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left" vertical="center"/>
    </xf>
    <xf numFmtId="0" fontId="41" fillId="2" borderId="13" xfId="0" applyFont="1" applyFill="1" applyBorder="1" applyAlignment="1">
      <alignment horizontal="left" vertical="center" indent="1"/>
    </xf>
    <xf numFmtId="49" fontId="20" fillId="2" borderId="13" xfId="0" applyNumberFormat="1" applyFont="1" applyFill="1" applyBorder="1" applyAlignment="1">
      <alignment horizontal="left" vertical="center" indent="1"/>
    </xf>
    <xf numFmtId="49" fontId="20" fillId="2" borderId="0" xfId="0" applyNumberFormat="1" applyFont="1" applyFill="1" applyAlignment="1">
      <alignment vertical="center"/>
    </xf>
    <xf numFmtId="49" fontId="20" fillId="2" borderId="36" xfId="0" applyNumberFormat="1" applyFont="1" applyFill="1" applyBorder="1" applyAlignment="1">
      <alignment vertical="center"/>
    </xf>
    <xf numFmtId="49" fontId="20" fillId="2" borderId="0" xfId="0" applyNumberFormat="1" applyFont="1" applyFill="1" applyAlignment="1">
      <alignment horizontal="left" vertical="center" indent="1"/>
    </xf>
    <xf numFmtId="49" fontId="20" fillId="2" borderId="36" xfId="0" applyNumberFormat="1" applyFont="1" applyFill="1" applyBorder="1" applyAlignment="1">
      <alignment horizontal="left" vertical="center" indent="1"/>
    </xf>
    <xf numFmtId="0" fontId="20" fillId="2" borderId="13" xfId="0" applyFont="1" applyFill="1" applyBorder="1" applyAlignment="1">
      <alignment vertical="center"/>
    </xf>
    <xf numFmtId="0" fontId="20" fillId="2" borderId="37" xfId="0" applyFont="1" applyFill="1" applyBorder="1" applyAlignment="1">
      <alignment vertical="center"/>
    </xf>
    <xf numFmtId="0" fontId="20" fillId="2" borderId="38" xfId="0" applyFont="1" applyFill="1" applyBorder="1" applyAlignment="1">
      <alignment vertical="center"/>
    </xf>
    <xf numFmtId="0" fontId="20" fillId="2" borderId="39" xfId="0" applyFont="1" applyFill="1" applyBorder="1" applyAlignment="1">
      <alignment vertical="center"/>
    </xf>
    <xf numFmtId="49" fontId="8" fillId="2" borderId="0" xfId="0" applyNumberFormat="1" applyFont="1" applyFill="1"/>
    <xf numFmtId="0" fontId="42" fillId="2" borderId="36" xfId="0" applyFont="1" applyFill="1" applyBorder="1" applyAlignment="1">
      <alignment horizontal="right" vertical="center"/>
    </xf>
    <xf numFmtId="49" fontId="20" fillId="2" borderId="13" xfId="0" applyNumberFormat="1" applyFont="1" applyFill="1" applyBorder="1" applyAlignment="1">
      <alignment horizontal="left" vertical="center"/>
    </xf>
    <xf numFmtId="49" fontId="20" fillId="2" borderId="0" xfId="0" applyNumberFormat="1" applyFont="1" applyFill="1" applyAlignment="1">
      <alignment horizontal="left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165" fontId="17" fillId="2" borderId="17" xfId="73" applyNumberFormat="1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 wrapText="1"/>
    </xf>
    <xf numFmtId="3" fontId="19" fillId="2" borderId="16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3" fontId="20" fillId="2" borderId="17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10" fontId="22" fillId="2" borderId="0" xfId="73" applyNumberFormat="1" applyFont="1" applyFill="1" applyBorder="1" applyAlignment="1">
      <alignment horizontal="center" vertical="center"/>
    </xf>
    <xf numFmtId="166" fontId="22" fillId="2" borderId="25" xfId="73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165" fontId="22" fillId="2" borderId="0" xfId="73" applyNumberFormat="1" applyFont="1" applyFill="1" applyAlignment="1">
      <alignment vertical="center"/>
    </xf>
    <xf numFmtId="0" fontId="47" fillId="2" borderId="0" xfId="0" applyFont="1" applyFill="1"/>
    <xf numFmtId="9" fontId="10" fillId="2" borderId="13" xfId="73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3" fontId="19" fillId="3" borderId="7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165" fontId="20" fillId="2" borderId="13" xfId="73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49" fillId="2" borderId="0" xfId="0" applyFont="1" applyFill="1" applyAlignment="1">
      <alignment vertical="center"/>
    </xf>
    <xf numFmtId="165" fontId="20" fillId="2" borderId="3" xfId="73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3" fillId="2" borderId="0" xfId="7" applyFont="1" applyFill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19" xfId="6" applyFont="1" applyFill="1" applyBorder="1" applyAlignment="1">
      <alignment horizontal="left" vertical="center" indent="1"/>
    </xf>
    <xf numFmtId="9" fontId="9" fillId="2" borderId="4" xfId="73" applyFont="1" applyFill="1" applyBorder="1" applyAlignment="1">
      <alignment horizontal="center" vertical="center"/>
    </xf>
    <xf numFmtId="165" fontId="9" fillId="2" borderId="4" xfId="73" applyNumberFormat="1" applyFont="1" applyFill="1" applyBorder="1" applyAlignment="1">
      <alignment horizontal="center" vertical="center"/>
    </xf>
    <xf numFmtId="3" fontId="19" fillId="2" borderId="23" xfId="0" applyNumberFormat="1" applyFont="1" applyFill="1" applyBorder="1" applyAlignment="1">
      <alignment horizontal="center" vertical="center"/>
    </xf>
    <xf numFmtId="165" fontId="9" fillId="2" borderId="16" xfId="73" applyNumberFormat="1" applyFont="1" applyFill="1" applyBorder="1" applyAlignment="1">
      <alignment horizontal="center" vertical="center"/>
    </xf>
    <xf numFmtId="165" fontId="9" fillId="2" borderId="23" xfId="73" applyNumberFormat="1" applyFont="1" applyFill="1" applyBorder="1" applyAlignment="1">
      <alignment horizontal="center" vertical="center"/>
    </xf>
    <xf numFmtId="0" fontId="9" fillId="2" borderId="21" xfId="6" applyFont="1" applyFill="1" applyBorder="1" applyAlignment="1">
      <alignment horizontal="left" vertical="center" indent="1"/>
    </xf>
    <xf numFmtId="165" fontId="9" fillId="2" borderId="0" xfId="73" applyNumberFormat="1" applyFont="1" applyFill="1" applyBorder="1" applyAlignment="1">
      <alignment horizontal="center" vertical="center"/>
    </xf>
    <xf numFmtId="3" fontId="19" fillId="2" borderId="25" xfId="0" applyNumberFormat="1" applyFont="1" applyFill="1" applyBorder="1" applyAlignment="1">
      <alignment horizontal="center" vertical="center"/>
    </xf>
    <xf numFmtId="165" fontId="9" fillId="2" borderId="17" xfId="73" applyNumberFormat="1" applyFont="1" applyFill="1" applyBorder="1" applyAlignment="1">
      <alignment horizontal="center" vertical="center"/>
    </xf>
    <xf numFmtId="165" fontId="9" fillId="2" borderId="25" xfId="73" applyNumberFormat="1" applyFont="1" applyFill="1" applyBorder="1" applyAlignment="1">
      <alignment horizontal="center" vertical="center"/>
    </xf>
    <xf numFmtId="0" fontId="13" fillId="2" borderId="21" xfId="6" applyFont="1" applyFill="1" applyBorder="1" applyAlignment="1">
      <alignment horizontal="left" vertical="center" indent="1"/>
    </xf>
    <xf numFmtId="165" fontId="13" fillId="2" borderId="0" xfId="73" applyNumberFormat="1" applyFont="1" applyFill="1" applyBorder="1" applyAlignment="1">
      <alignment horizontal="center" vertical="center"/>
    </xf>
    <xf numFmtId="165" fontId="13" fillId="2" borderId="17" xfId="73" applyNumberFormat="1" applyFont="1" applyFill="1" applyBorder="1" applyAlignment="1">
      <alignment horizontal="center" vertical="center"/>
    </xf>
    <xf numFmtId="165" fontId="13" fillId="2" borderId="25" xfId="73" applyNumberFormat="1" applyFont="1" applyFill="1" applyBorder="1" applyAlignment="1">
      <alignment horizontal="center" vertical="center"/>
    </xf>
    <xf numFmtId="0" fontId="13" fillId="2" borderId="20" xfId="6" applyFont="1" applyFill="1" applyBorder="1" applyAlignment="1">
      <alignment horizontal="left" vertical="center" indent="1"/>
    </xf>
    <xf numFmtId="165" fontId="13" fillId="2" borderId="3" xfId="73" applyNumberFormat="1" applyFont="1" applyFill="1" applyBorder="1" applyAlignment="1">
      <alignment horizontal="center" vertical="center"/>
    </xf>
    <xf numFmtId="3" fontId="20" fillId="2" borderId="24" xfId="0" applyNumberFormat="1" applyFont="1" applyFill="1" applyBorder="1" applyAlignment="1">
      <alignment horizontal="center" vertical="center"/>
    </xf>
    <xf numFmtId="165" fontId="13" fillId="2" borderId="18" xfId="73" applyNumberFormat="1" applyFont="1" applyFill="1" applyBorder="1" applyAlignment="1">
      <alignment horizontal="center" vertical="center"/>
    </xf>
    <xf numFmtId="165" fontId="13" fillId="2" borderId="24" xfId="73" applyNumberFormat="1" applyFont="1" applyFill="1" applyBorder="1" applyAlignment="1">
      <alignment horizontal="center" vertical="center"/>
    </xf>
    <xf numFmtId="0" fontId="9" fillId="2" borderId="0" xfId="7" applyFont="1" applyFill="1" applyAlignment="1">
      <alignment horizontal="left" vertical="center"/>
    </xf>
    <xf numFmtId="9" fontId="9" fillId="2" borderId="11" xfId="73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5" xfId="0" applyFont="1" applyFill="1" applyBorder="1" applyAlignment="1">
      <alignment horizontal="left" vertical="center" wrapText="1" indent="1"/>
    </xf>
    <xf numFmtId="0" fontId="9" fillId="3" borderId="6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2" borderId="17" xfId="6" applyFont="1" applyFill="1" applyBorder="1" applyAlignment="1">
      <alignment horizontal="left" vertical="center" indent="1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center" vertical="center"/>
    </xf>
    <xf numFmtId="0" fontId="13" fillId="2" borderId="17" xfId="6" applyFont="1" applyFill="1" applyBorder="1" applyAlignment="1">
      <alignment horizontal="left" vertical="center" indent="1"/>
    </xf>
    <xf numFmtId="3" fontId="13" fillId="2" borderId="25" xfId="0" applyNumberFormat="1" applyFont="1" applyFill="1" applyBorder="1" applyAlignment="1">
      <alignment horizontal="center" vertical="center"/>
    </xf>
    <xf numFmtId="0" fontId="13" fillId="2" borderId="18" xfId="6" applyFont="1" applyFill="1" applyBorder="1" applyAlignment="1">
      <alignment horizontal="left" vertical="center" indent="1"/>
    </xf>
    <xf numFmtId="3" fontId="13" fillId="2" borderId="24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 indent="1"/>
    </xf>
    <xf numFmtId="165" fontId="13" fillId="2" borderId="0" xfId="73" applyNumberFormat="1" applyFont="1" applyFill="1" applyAlignment="1">
      <alignment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3" fontId="19" fillId="5" borderId="27" xfId="0" applyNumberFormat="1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3" fontId="19" fillId="6" borderId="27" xfId="0" applyNumberFormat="1" applyFont="1" applyFill="1" applyBorder="1" applyAlignment="1">
      <alignment horizontal="center" vertical="center" wrapText="1"/>
    </xf>
    <xf numFmtId="0" fontId="45" fillId="6" borderId="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3" fontId="19" fillId="7" borderId="27" xfId="0" applyNumberFormat="1" applyFont="1" applyFill="1" applyBorder="1" applyAlignment="1">
      <alignment horizontal="center" vertical="center" wrapText="1"/>
    </xf>
    <xf numFmtId="0" fontId="45" fillId="7" borderId="6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center" wrapText="1" indent="1"/>
    </xf>
    <xf numFmtId="0" fontId="36" fillId="2" borderId="0" xfId="6" applyFont="1" applyFill="1" applyAlignment="1">
      <alignment horizontal="left" vertical="center" indent="1"/>
    </xf>
    <xf numFmtId="0" fontId="36" fillId="2" borderId="0" xfId="0" applyFont="1" applyFill="1" applyAlignment="1">
      <alignment horizontal="left" vertical="center" indent="1"/>
    </xf>
    <xf numFmtId="10" fontId="7" fillId="2" borderId="0" xfId="73" applyNumberFormat="1" applyFont="1" applyFill="1" applyBorder="1" applyAlignment="1">
      <alignment horizontal="center" vertical="center"/>
    </xf>
    <xf numFmtId="10" fontId="7" fillId="2" borderId="25" xfId="73" applyNumberFormat="1" applyFont="1" applyFill="1" applyBorder="1" applyAlignment="1">
      <alignment horizontal="center" vertical="center"/>
    </xf>
    <xf numFmtId="166" fontId="7" fillId="2" borderId="25" xfId="73" applyNumberFormat="1" applyFont="1" applyFill="1" applyBorder="1" applyAlignment="1">
      <alignment horizontal="center" vertical="center"/>
    </xf>
    <xf numFmtId="10" fontId="22" fillId="2" borderId="17" xfId="73" applyNumberFormat="1" applyFont="1" applyFill="1" applyBorder="1" applyAlignment="1">
      <alignment horizontal="center" vertical="center"/>
    </xf>
    <xf numFmtId="10" fontId="10" fillId="2" borderId="25" xfId="73" applyNumberFormat="1" applyFont="1" applyFill="1" applyBorder="1" applyAlignment="1">
      <alignment horizontal="center" vertical="center"/>
    </xf>
    <xf numFmtId="166" fontId="10" fillId="2" borderId="25" xfId="73" applyNumberFormat="1" applyFont="1" applyFill="1" applyBorder="1" applyAlignment="1">
      <alignment horizontal="center" vertical="center"/>
    </xf>
    <xf numFmtId="10" fontId="22" fillId="2" borderId="25" xfId="73" applyNumberFormat="1" applyFont="1" applyFill="1" applyBorder="1" applyAlignment="1">
      <alignment horizontal="center" vertical="center"/>
    </xf>
    <xf numFmtId="10" fontId="20" fillId="2" borderId="0" xfId="73" applyNumberFormat="1" applyFont="1" applyFill="1" applyBorder="1" applyAlignment="1">
      <alignment horizontal="center" vertical="center"/>
    </xf>
    <xf numFmtId="10" fontId="7" fillId="2" borderId="17" xfId="73" applyNumberFormat="1" applyFont="1" applyFill="1" applyBorder="1" applyAlignment="1">
      <alignment horizontal="center" vertical="center"/>
    </xf>
    <xf numFmtId="10" fontId="7" fillId="2" borderId="24" xfId="73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3" fontId="8" fillId="2" borderId="31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10" fontId="13" fillId="2" borderId="0" xfId="73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 indent="1"/>
    </xf>
    <xf numFmtId="0" fontId="7" fillId="2" borderId="0" xfId="6" applyFont="1" applyFill="1" applyAlignment="1">
      <alignment horizontal="left" vertical="center" indent="1"/>
    </xf>
    <xf numFmtId="0" fontId="36" fillId="2" borderId="0" xfId="0" applyFont="1" applyFill="1" applyAlignment="1">
      <alignment horizontal="center" vertical="center" wrapText="1"/>
    </xf>
    <xf numFmtId="3" fontId="36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3" fontId="37" fillId="2" borderId="0" xfId="0" applyNumberFormat="1" applyFont="1" applyFill="1" applyAlignment="1">
      <alignment horizontal="center" vertical="center" wrapText="1"/>
    </xf>
    <xf numFmtId="0" fontId="37" fillId="2" borderId="0" xfId="0" applyFont="1" applyFill="1" applyAlignment="1">
      <alignment horizontal="left" vertical="center" indent="1"/>
    </xf>
    <xf numFmtId="3" fontId="37" fillId="2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left" vertical="center" indent="1"/>
    </xf>
    <xf numFmtId="3" fontId="38" fillId="2" borderId="0" xfId="0" applyNumberFormat="1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center" vertical="center" wrapText="1"/>
    </xf>
    <xf numFmtId="0" fontId="54" fillId="2" borderId="0" xfId="0" applyFont="1" applyFill="1" applyAlignment="1">
      <alignment vertical="center"/>
    </xf>
    <xf numFmtId="0" fontId="54" fillId="2" borderId="0" xfId="0" applyFont="1" applyFill="1" applyAlignment="1">
      <alignment horizontal="left" vertical="center" indent="1"/>
    </xf>
    <xf numFmtId="3" fontId="54" fillId="2" borderId="0" xfId="0" applyNumberFormat="1" applyFont="1" applyFill="1" applyAlignment="1">
      <alignment horizontal="center" vertical="center"/>
    </xf>
    <xf numFmtId="0" fontId="51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1" fillId="2" borderId="0" xfId="0" applyFont="1" applyFill="1" applyAlignment="1">
      <alignment horizontal="center" vertical="center"/>
    </xf>
    <xf numFmtId="3" fontId="51" fillId="2" borderId="0" xfId="0" applyNumberFormat="1" applyFont="1" applyFill="1" applyAlignment="1">
      <alignment vertical="center"/>
    </xf>
    <xf numFmtId="3" fontId="50" fillId="2" borderId="0" xfId="0" applyNumberFormat="1" applyFont="1" applyFill="1" applyAlignment="1">
      <alignment vertical="center"/>
    </xf>
    <xf numFmtId="3" fontId="37" fillId="2" borderId="0" xfId="0" applyNumberFormat="1" applyFont="1" applyFill="1" applyAlignment="1">
      <alignment horizontal="right" vertical="center"/>
    </xf>
    <xf numFmtId="0" fontId="37" fillId="2" borderId="0" xfId="0" applyFont="1" applyFill="1" applyAlignment="1">
      <alignment horizontal="right" vertical="center"/>
    </xf>
    <xf numFmtId="3" fontId="51" fillId="2" borderId="0" xfId="0" applyNumberFormat="1" applyFont="1" applyFill="1" applyAlignment="1">
      <alignment horizontal="right" vertical="center"/>
    </xf>
    <xf numFmtId="10" fontId="10" fillId="2" borderId="17" xfId="73" applyNumberFormat="1" applyFont="1" applyFill="1" applyBorder="1" applyAlignment="1">
      <alignment horizontal="center" vertical="center"/>
    </xf>
    <xf numFmtId="10" fontId="22" fillId="2" borderId="18" xfId="73" applyNumberFormat="1" applyFont="1" applyFill="1" applyBorder="1" applyAlignment="1">
      <alignment horizontal="center" vertical="center"/>
    </xf>
    <xf numFmtId="10" fontId="7" fillId="2" borderId="18" xfId="73" applyNumberFormat="1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0" fontId="44" fillId="4" borderId="34" xfId="0" applyFont="1" applyFill="1" applyBorder="1" applyAlignment="1">
      <alignment horizontal="left" vertical="center"/>
    </xf>
    <xf numFmtId="0" fontId="44" fillId="4" borderId="35" xfId="0" applyFont="1" applyFill="1" applyBorder="1" applyAlignment="1">
      <alignment horizontal="left" vertical="center"/>
    </xf>
    <xf numFmtId="0" fontId="44" fillId="4" borderId="33" xfId="0" applyFont="1" applyFill="1" applyBorder="1" applyAlignment="1">
      <alignment horizontal="left" vertical="center"/>
    </xf>
    <xf numFmtId="0" fontId="44" fillId="4" borderId="37" xfId="0" applyFont="1" applyFill="1" applyBorder="1" applyAlignment="1">
      <alignment horizontal="left" vertical="center"/>
    </xf>
    <xf numFmtId="0" fontId="44" fillId="4" borderId="38" xfId="0" applyFont="1" applyFill="1" applyBorder="1" applyAlignment="1">
      <alignment horizontal="left" vertical="center"/>
    </xf>
    <xf numFmtId="0" fontId="44" fillId="4" borderId="39" xfId="0" applyFont="1" applyFill="1" applyBorder="1" applyAlignment="1">
      <alignment horizontal="left" vertical="center"/>
    </xf>
    <xf numFmtId="0" fontId="9" fillId="3" borderId="9" xfId="7" applyFont="1" applyFill="1" applyBorder="1" applyAlignment="1">
      <alignment horizontal="center" vertical="center"/>
    </xf>
    <xf numFmtId="0" fontId="9" fillId="3" borderId="10" xfId="7" applyFont="1" applyFill="1" applyBorder="1" applyAlignment="1">
      <alignment horizontal="center" vertical="center"/>
    </xf>
    <xf numFmtId="0" fontId="9" fillId="3" borderId="14" xfId="7" applyFont="1" applyFill="1" applyBorder="1" applyAlignment="1">
      <alignment horizontal="center" vertical="center"/>
    </xf>
    <xf numFmtId="0" fontId="13" fillId="2" borderId="0" xfId="7" applyFont="1" applyFill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 indent="1"/>
    </xf>
    <xf numFmtId="0" fontId="13" fillId="2" borderId="20" xfId="0" applyFont="1" applyFill="1" applyBorder="1" applyAlignment="1">
      <alignment horizontal="left" vertical="center" wrapText="1" inden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7" fillId="2" borderId="0" xfId="7" applyFont="1" applyFill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 indent="1"/>
    </xf>
    <xf numFmtId="0" fontId="7" fillId="2" borderId="20" xfId="0" applyFont="1" applyFill="1" applyBorder="1" applyAlignment="1">
      <alignment horizontal="left" vertical="center" wrapText="1" indent="1"/>
    </xf>
    <xf numFmtId="0" fontId="5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left" vertical="center" wrapText="1" indent="1"/>
    </xf>
    <xf numFmtId="0" fontId="20" fillId="2" borderId="1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left" vertical="center" indent="1"/>
    </xf>
    <xf numFmtId="0" fontId="20" fillId="2" borderId="18" xfId="0" applyFont="1" applyFill="1" applyBorder="1" applyAlignment="1">
      <alignment horizontal="left" vertical="center" indent="1"/>
    </xf>
    <xf numFmtId="0" fontId="20" fillId="2" borderId="16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indent="1"/>
    </xf>
    <xf numFmtId="0" fontId="8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left" vertical="center"/>
    </xf>
    <xf numFmtId="0" fontId="44" fillId="4" borderId="0" xfId="0" applyFont="1" applyFill="1" applyAlignment="1">
      <alignment horizontal="left" vertical="center"/>
    </xf>
    <xf numFmtId="0" fontId="44" fillId="4" borderId="36" xfId="0" applyFont="1" applyFill="1" applyBorder="1" applyAlignment="1">
      <alignment horizontal="left" vertical="center"/>
    </xf>
    <xf numFmtId="0" fontId="9" fillId="5" borderId="9" xfId="7" applyFont="1" applyFill="1" applyBorder="1" applyAlignment="1">
      <alignment horizontal="center" vertical="center"/>
    </xf>
    <xf numFmtId="0" fontId="9" fillId="5" borderId="10" xfId="7" applyFont="1" applyFill="1" applyBorder="1" applyAlignment="1">
      <alignment horizontal="center" vertical="center"/>
    </xf>
    <xf numFmtId="0" fontId="9" fillId="5" borderId="14" xfId="7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43" fillId="6" borderId="9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9" fillId="6" borderId="9" xfId="7" applyFont="1" applyFill="1" applyBorder="1" applyAlignment="1">
      <alignment horizontal="center" vertical="center"/>
    </xf>
    <xf numFmtId="0" fontId="9" fillId="6" borderId="10" xfId="7" applyFont="1" applyFill="1" applyBorder="1" applyAlignment="1">
      <alignment horizontal="center" vertical="center"/>
    </xf>
    <xf numFmtId="0" fontId="9" fillId="6" borderId="14" xfId="7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43" fillId="7" borderId="9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9" fillId="7" borderId="9" xfId="7" applyFont="1" applyFill="1" applyBorder="1" applyAlignment="1">
      <alignment horizontal="center" vertical="center"/>
    </xf>
    <xf numFmtId="0" fontId="9" fillId="7" borderId="10" xfId="7" applyFont="1" applyFill="1" applyBorder="1" applyAlignment="1">
      <alignment horizontal="center" vertical="center"/>
    </xf>
    <xf numFmtId="0" fontId="9" fillId="7" borderId="14" xfId="7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 inden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</cellXfs>
  <cellStyles count="74"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Normale" xfId="0" builtinId="0"/>
    <cellStyle name="Normale 2" xfId="3" xr:uid="{00000000-0005-0000-0000-000041000000}"/>
    <cellStyle name="Normale 2 2" xfId="8" xr:uid="{00000000-0005-0000-0000-000042000000}"/>
    <cellStyle name="Normale 3" xfId="4" xr:uid="{00000000-0005-0000-0000-000043000000}"/>
    <cellStyle name="Normale 4" xfId="6" xr:uid="{00000000-0005-0000-0000-000044000000}"/>
    <cellStyle name="Normale 5" xfId="1" xr:uid="{00000000-0005-0000-0000-000045000000}"/>
    <cellStyle name="Normale 6" xfId="7" xr:uid="{00000000-0005-0000-0000-000046000000}"/>
    <cellStyle name="Percentuale" xfId="73" builtinId="5"/>
    <cellStyle name="Percentuale 2" xfId="5" xr:uid="{00000000-0005-0000-0000-000048000000}"/>
    <cellStyle name="Percentuale 3" xfId="2" xr:uid="{00000000-0005-0000-0000-000049000000}"/>
  </cellStyles>
  <dxfs count="0"/>
  <tableStyles count="0" defaultTableStyle="TableStyleMedium9" defaultPivotStyle="PivotStyleLight16"/>
  <colors>
    <mruColors>
      <color rgb="FF66CCFF"/>
      <color rgb="FF99CCFF"/>
      <color rgb="FF0000CC"/>
      <color rgb="FFFCE014"/>
      <color rgb="FFFFCCCC"/>
      <color rgb="FFFFCCFF"/>
      <color rgb="FFFF99CC"/>
      <color rgb="FF996633"/>
      <color rgb="FFFF99FF"/>
      <color rgb="FFF8F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E51-4C9C-BDFC-73E5FED804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51-4C9C-BDFC-73E5FED804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E51-4C9C-BDFC-73E5FED804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D6-4935-BE7C-9F79594548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51-4C9C-BDFC-73E5FED804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E51-4C9C-BDFC-73E5FED804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51-4C9C-BDFC-73E5FED80433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51-4C9C-BDFC-73E5FED80433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51-4C9C-BDFC-73E5FED80433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51-4C9C-BDFC-73E5FED80433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51-4C9C-BDFC-73E5FED80433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51-4C9C-BDFC-73E5FED80433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51-4C9C-BDFC-73E5FED8043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'Unità locali'!$B$11:$B$17</c:f>
            </c:multiLvlStrRef>
          </c:cat>
          <c:val>
            <c:numRef>
              <c:f>'Unità locali'!$C$11:$C$17</c:f>
            </c:numRef>
          </c:val>
          <c:extLst>
            <c:ext xmlns:c16="http://schemas.microsoft.com/office/drawing/2014/chart" uri="{C3380CC4-5D6E-409C-BE32-E72D297353CC}">
              <c16:uniqueId val="{00000000-2E51-4C9C-BDFC-73E5FED80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NATURA GIURIDICA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locali'!$T$108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D6-416C-BFCF-0FB3A411AC33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locali'!$U$108:$Z$108</c:f>
              <c:numCache>
                <c:formatCode>#,##0</c:formatCode>
                <c:ptCount val="6"/>
                <c:pt idx="0">
                  <c:v>100</c:v>
                </c:pt>
                <c:pt idx="1">
                  <c:v>99.00405908691468</c:v>
                </c:pt>
                <c:pt idx="2">
                  <c:v>98.5814118927062</c:v>
                </c:pt>
                <c:pt idx="3">
                  <c:v>97.05820814328159</c:v>
                </c:pt>
                <c:pt idx="4">
                  <c:v>97.8867640289576</c:v>
                </c:pt>
                <c:pt idx="5">
                  <c:v>97.648240364899365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DB-4A18-8F72-DFE354EE7D4A}"/>
            </c:ext>
          </c:extLst>
        </c:ser>
        <c:ser>
          <c:idx val="1"/>
          <c:order val="1"/>
          <c:tx>
            <c:strRef>
              <c:f>'Unità locali'!$T$109</c:f>
              <c:strCache>
                <c:ptCount val="1"/>
                <c:pt idx="0">
                  <c:v>Società di capitale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FD6-416C-BFCF-0FB3A411AC33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locali'!$U$109:$Z$109</c:f>
              <c:numCache>
                <c:formatCode>#,##0</c:formatCode>
                <c:ptCount val="6"/>
                <c:pt idx="0">
                  <c:v>100</c:v>
                </c:pt>
                <c:pt idx="1">
                  <c:v>103.62382888456779</c:v>
                </c:pt>
                <c:pt idx="2">
                  <c:v>106.79983501266868</c:v>
                </c:pt>
                <c:pt idx="3">
                  <c:v>109.87567026103353</c:v>
                </c:pt>
                <c:pt idx="4">
                  <c:v>112.59206882328678</c:v>
                </c:pt>
                <c:pt idx="5">
                  <c:v>116.46927110953979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BDB-4A18-8F72-DFE354EE7D4A}"/>
            </c:ext>
          </c:extLst>
        </c:ser>
        <c:ser>
          <c:idx val="2"/>
          <c:order val="2"/>
          <c:tx>
            <c:strRef>
              <c:f>'Unità locali'!$T$110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FD6-416C-BFCF-0FB3A411AC33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locali'!$U$110:$Z$110</c:f>
              <c:numCache>
                <c:formatCode>#,##0</c:formatCode>
                <c:ptCount val="6"/>
                <c:pt idx="0">
                  <c:v>100</c:v>
                </c:pt>
                <c:pt idx="1">
                  <c:v>98.328477227419114</c:v>
                </c:pt>
                <c:pt idx="2">
                  <c:v>95.384143536267445</c:v>
                </c:pt>
                <c:pt idx="3">
                  <c:v>93.543934979297646</c:v>
                </c:pt>
                <c:pt idx="4">
                  <c:v>92.493482594694072</c:v>
                </c:pt>
                <c:pt idx="5">
                  <c:v>88.675049838981749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BDB-4A18-8F72-DFE354EE7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954600"/>
        <c:axId val="534933936"/>
      </c:lineChart>
      <c:catAx>
        <c:axId val="53495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33936"/>
        <c:crosses val="autoZero"/>
        <c:auto val="1"/>
        <c:lblAlgn val="ctr"/>
        <c:lblOffset val="100"/>
        <c:noMultiLvlLbl val="0"/>
      </c:catAx>
      <c:valAx>
        <c:axId val="53493393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5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GENERE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4-48B5-B107-AA59002C13C1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4-48B5-B107-AA59002C13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4-48B5-B107-AA59002C13C1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D4-48B5-B107-AA59002C13C1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D4-48B5-B107-AA59002C13C1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D4-48B5-B107-AA59002C13C1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D4-48B5-B107-AA59002C13C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4-48B5-B107-AA59002C13C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4-48B5-B107-AA59002C13C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4-48B5-B107-AA59002C13C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4-48B5-B107-AA59002C13C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4-48B5-B107-AA59002C13C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D4-48B5-B107-AA59002C13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Imprenditori!$B$11:$B$12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Imprenditori!$C$11:$C$12</c:f>
              <c:numCache>
                <c:formatCode>#,##0</c:formatCode>
                <c:ptCount val="2"/>
                <c:pt idx="0">
                  <c:v>47685</c:v>
                </c:pt>
                <c:pt idx="1">
                  <c:v>22530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D4-48B5-B107-AA59002C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GENERE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Imprenditori!$T$29</c:f>
              <c:strCache>
                <c:ptCount val="1"/>
                <c:pt idx="0">
                  <c:v>Maschi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91-42E5-81A4-5C0224CE50B7}"/>
              </c:ext>
            </c:extLst>
          </c:dPt>
          <c:cat>
            <c:strRef>
              <c:f>Imprenditori!$U$28:$Z$28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Imprenditori!$U$29:$Z$29</c:f>
              <c:numCache>
                <c:formatCode>#,##0</c:formatCode>
                <c:ptCount val="6"/>
                <c:pt idx="0">
                  <c:v>100</c:v>
                </c:pt>
                <c:pt idx="1">
                  <c:v>99.648206056616189</c:v>
                </c:pt>
                <c:pt idx="2">
                  <c:v>98.921988150098755</c:v>
                </c:pt>
                <c:pt idx="3">
                  <c:v>98.298633969716917</c:v>
                </c:pt>
                <c:pt idx="4">
                  <c:v>98.265717577353513</c:v>
                </c:pt>
                <c:pt idx="5">
                  <c:v>98.101135615536535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93-4CA0-95B8-2304479B6058}"/>
            </c:ext>
          </c:extLst>
        </c:ser>
        <c:ser>
          <c:idx val="1"/>
          <c:order val="1"/>
          <c:tx>
            <c:strRef>
              <c:f>Imprenditori!$T$30</c:f>
              <c:strCache>
                <c:ptCount val="1"/>
                <c:pt idx="0">
                  <c:v>Femmine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291-42E5-81A4-5C0224CE50B7}"/>
              </c:ext>
            </c:extLst>
          </c:dPt>
          <c:cat>
            <c:strRef>
              <c:f>Imprenditori!$U$28:$Z$28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Imprenditori!$U$30:$Z$30</c:f>
              <c:numCache>
                <c:formatCode>#,##0</c:formatCode>
                <c:ptCount val="6"/>
                <c:pt idx="0">
                  <c:v>100</c:v>
                </c:pt>
                <c:pt idx="1">
                  <c:v>100.20425380755739</c:v>
                </c:pt>
                <c:pt idx="2">
                  <c:v>100.27085831002177</c:v>
                </c:pt>
                <c:pt idx="3">
                  <c:v>99.809067092935479</c:v>
                </c:pt>
                <c:pt idx="4">
                  <c:v>100.19093290706451</c:v>
                </c:pt>
                <c:pt idx="5">
                  <c:v>100.03996270147861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93-4CA0-95B8-2304479B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ax val="101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ETÀ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Imprenditori!$T$37</c:f>
              <c:strCache>
                <c:ptCount val="1"/>
                <c:pt idx="0">
                  <c:v>Giovani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3-4023-AC6F-01A119996C16}"/>
              </c:ext>
            </c:extLst>
          </c:dPt>
          <c:cat>
            <c:strRef>
              <c:f>Imprenditori!$U$36:$Z$36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Imprenditori!$U$37:$Z$37</c:f>
              <c:numCache>
                <c:formatCode>#,##0</c:formatCode>
                <c:ptCount val="6"/>
                <c:pt idx="0">
                  <c:v>100</c:v>
                </c:pt>
                <c:pt idx="1">
                  <c:v>97.950268817204304</c:v>
                </c:pt>
                <c:pt idx="2">
                  <c:v>97.076612903225808</c:v>
                </c:pt>
                <c:pt idx="3">
                  <c:v>91.431451612903231</c:v>
                </c:pt>
                <c:pt idx="4">
                  <c:v>93.918010752688176</c:v>
                </c:pt>
                <c:pt idx="5">
                  <c:v>95.900537634408607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CE-461C-A708-DA2A50B04321}"/>
            </c:ext>
          </c:extLst>
        </c:ser>
        <c:ser>
          <c:idx val="1"/>
          <c:order val="1"/>
          <c:tx>
            <c:strRef>
              <c:f>Imprenditori!$T$38</c:f>
              <c:strCache>
                <c:ptCount val="1"/>
                <c:pt idx="0">
                  <c:v>Over 30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0A3-4023-AC6F-01A119996C16}"/>
              </c:ext>
            </c:extLst>
          </c:dPt>
          <c:cat>
            <c:strRef>
              <c:f>Imprenditori!$U$36:$Z$36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Imprenditori!$U$38:$Z$38</c:f>
              <c:numCache>
                <c:formatCode>#,##0</c:formatCode>
                <c:ptCount val="6"/>
                <c:pt idx="0">
                  <c:v>100</c:v>
                </c:pt>
                <c:pt idx="1">
                  <c:v>99.906092264350278</c:v>
                </c:pt>
                <c:pt idx="2">
                  <c:v>99.44829205305787</c:v>
                </c:pt>
                <c:pt idx="3">
                  <c:v>99.097605352740942</c:v>
                </c:pt>
                <c:pt idx="4">
                  <c:v>99.091736119262819</c:v>
                </c:pt>
                <c:pt idx="5">
                  <c:v>98.836424462965127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CE-461C-A708-DA2A50B0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ax val="10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NAZIONALITÀ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Imprenditori!$T$45</c:f>
              <c:strCache>
                <c:ptCount val="1"/>
                <c:pt idx="0">
                  <c:v>Italiani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B1-4AFC-8F92-A2F64D6CC9E5}"/>
              </c:ext>
            </c:extLst>
          </c:dPt>
          <c:cat>
            <c:strRef>
              <c:f>Imprenditori!$U$44:$Z$44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Imprenditori!$U$45:$Z$45</c:f>
              <c:numCache>
                <c:formatCode>#,##0</c:formatCode>
                <c:ptCount val="6"/>
                <c:pt idx="0">
                  <c:v>100</c:v>
                </c:pt>
                <c:pt idx="1">
                  <c:v>99.80974955556249</c:v>
                </c:pt>
                <c:pt idx="2">
                  <c:v>99.254592520974327</c:v>
                </c:pt>
                <c:pt idx="3">
                  <c:v>98.718148644855447</c:v>
                </c:pt>
                <c:pt idx="4">
                  <c:v>98.623023422636678</c:v>
                </c:pt>
                <c:pt idx="5">
                  <c:v>98.329850606618223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8F-4355-A815-DF1E0E070BD1}"/>
            </c:ext>
          </c:extLst>
        </c:ser>
        <c:ser>
          <c:idx val="1"/>
          <c:order val="1"/>
          <c:tx>
            <c:strRef>
              <c:f>Imprenditori!$T$46</c:f>
              <c:strCache>
                <c:ptCount val="1"/>
                <c:pt idx="0">
                  <c:v>Stranieri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DB1-4AFC-8F92-A2F64D6CC9E5}"/>
              </c:ext>
            </c:extLst>
          </c:dPt>
          <c:cat>
            <c:strRef>
              <c:f>Imprenditori!$U$44:$Z$44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Imprenditori!$U$46:$Z$46</c:f>
              <c:numCache>
                <c:formatCode>#,##0</c:formatCode>
                <c:ptCount val="6"/>
                <c:pt idx="0">
                  <c:v>100</c:v>
                </c:pt>
                <c:pt idx="1">
                  <c:v>99.957161216621444</c:v>
                </c:pt>
                <c:pt idx="2">
                  <c:v>100.21419391689277</c:v>
                </c:pt>
                <c:pt idx="3">
                  <c:v>99.314579465943169</c:v>
                </c:pt>
                <c:pt idx="4">
                  <c:v>101.18520634013994</c:v>
                </c:pt>
                <c:pt idx="5">
                  <c:v>102.24189633014421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F8F-4355-A815-DF1E0E070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ETÀ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4-48B5-B107-AA59002C13C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4-48B5-B107-AA59002C13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4-48B5-B107-AA59002C13C1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D4-48B5-B107-AA59002C13C1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D4-48B5-B107-AA59002C13C1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D4-48B5-B107-AA59002C13C1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D4-48B5-B107-AA59002C13C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4-48B5-B107-AA59002C13C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4-48B5-B107-AA59002C13C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4-48B5-B107-AA59002C13C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4-48B5-B107-AA59002C13C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4-48B5-B107-AA59002C13C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D4-48B5-B107-AA59002C13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Imprenditori!$B$14:$B$15</c:f>
              <c:strCache>
                <c:ptCount val="2"/>
                <c:pt idx="0">
                  <c:v>Giovani</c:v>
                </c:pt>
                <c:pt idx="1">
                  <c:v>Over 30</c:v>
                </c:pt>
              </c:strCache>
            </c:strRef>
          </c:cat>
          <c:val>
            <c:numRef>
              <c:f>Imprenditori!$C$14:$C$15</c:f>
              <c:numCache>
                <c:formatCode>#,##0</c:formatCode>
                <c:ptCount val="2"/>
                <c:pt idx="0">
                  <c:v>2854</c:v>
                </c:pt>
                <c:pt idx="1">
                  <c:v>67359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D4-48B5-B107-AA59002C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NAZIONALITÀ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4-48B5-B107-AA59002C13C1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4-48B5-B107-AA59002C13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4-48B5-B107-AA59002C13C1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D4-48B5-B107-AA59002C13C1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D4-48B5-B107-AA59002C13C1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D4-48B5-B107-AA59002C13C1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D4-48B5-B107-AA59002C13C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4-48B5-B107-AA59002C13C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4-48B5-B107-AA59002C13C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4-48B5-B107-AA59002C13C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4-48B5-B107-AA59002C13C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4-48B5-B107-AA59002C13C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D4-48B5-B107-AA59002C13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Imprenditori!$B$20:$B$21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Imprenditori!$C$20:$C$21</c:f>
              <c:numCache>
                <c:formatCode>#,##0</c:formatCode>
                <c:ptCount val="2"/>
                <c:pt idx="0">
                  <c:v>63055</c:v>
                </c:pt>
                <c:pt idx="1">
                  <c:v>7160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D4-48B5-B107-AA59002C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'Mercato del lavoro'!$C$147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1D-4CBB-B3EC-C326032C3BA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0-4A70-9EFC-66D8A6C8889C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61-4CB2-95AA-56F07F7E3120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99-41DE-8DF1-1B401E3F4F63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069-4E7C-BB3C-EB9B4B99C7EA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E6-41A7-B524-1934FE98C7FB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430-46F2-972B-6E035E180C6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692-4DF7-9CAA-FF45FC4AEF3E}"/>
              </c:ext>
            </c:extLst>
          </c:dPt>
          <c:cat>
            <c:multiLvlStrRef>
              <c:f>'Mercato del lavoro'!$D$143:$AA$144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'Mercato del lavoro'!$D$147:$AA$147</c:f>
              <c:numCache>
                <c:formatCode>#,##0</c:formatCode>
                <c:ptCount val="24"/>
                <c:pt idx="0">
                  <c:v>4590</c:v>
                </c:pt>
                <c:pt idx="1">
                  <c:v>1965</c:v>
                </c:pt>
                <c:pt idx="2">
                  <c:v>-365</c:v>
                </c:pt>
                <c:pt idx="3">
                  <c:v>-1180</c:v>
                </c:pt>
                <c:pt idx="4">
                  <c:v>4405</c:v>
                </c:pt>
                <c:pt idx="5">
                  <c:v>1950</c:v>
                </c:pt>
                <c:pt idx="6">
                  <c:v>-210</c:v>
                </c:pt>
                <c:pt idx="7">
                  <c:v>125</c:v>
                </c:pt>
                <c:pt idx="8">
                  <c:v>2240</c:v>
                </c:pt>
                <c:pt idx="9">
                  <c:v>595</c:v>
                </c:pt>
                <c:pt idx="10">
                  <c:v>235</c:v>
                </c:pt>
                <c:pt idx="11">
                  <c:v>250</c:v>
                </c:pt>
                <c:pt idx="12">
                  <c:v>-325</c:v>
                </c:pt>
                <c:pt idx="13">
                  <c:v>-1585</c:v>
                </c:pt>
                <c:pt idx="14">
                  <c:v>1100</c:v>
                </c:pt>
                <c:pt idx="15">
                  <c:v>2390</c:v>
                </c:pt>
                <c:pt idx="16">
                  <c:v>2495</c:v>
                </c:pt>
                <c:pt idx="17">
                  <c:v>1295</c:v>
                </c:pt>
                <c:pt idx="18">
                  <c:v>1675</c:v>
                </c:pt>
                <c:pt idx="19">
                  <c:v>1685</c:v>
                </c:pt>
                <c:pt idx="20">
                  <c:v>2730</c:v>
                </c:pt>
                <c:pt idx="21">
                  <c:v>-660</c:v>
                </c:pt>
                <c:pt idx="22">
                  <c:v>-610</c:v>
                </c:pt>
                <c:pt idx="23">
                  <c:v>-610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'Mercato del lavoro'!$C$145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lavoro'!$D$143:$AA$144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'Mercato del lavoro'!$D$145:$AA$145</c:f>
              <c:numCache>
                <c:formatCode>#,##0</c:formatCode>
                <c:ptCount val="24"/>
                <c:pt idx="0">
                  <c:v>21420</c:v>
                </c:pt>
                <c:pt idx="1">
                  <c:v>22660</c:v>
                </c:pt>
                <c:pt idx="2">
                  <c:v>26015</c:v>
                </c:pt>
                <c:pt idx="3">
                  <c:v>23180</c:v>
                </c:pt>
                <c:pt idx="4">
                  <c:v>24405</c:v>
                </c:pt>
                <c:pt idx="5">
                  <c:v>22625</c:v>
                </c:pt>
                <c:pt idx="6">
                  <c:v>24530</c:v>
                </c:pt>
                <c:pt idx="7">
                  <c:v>18750</c:v>
                </c:pt>
                <c:pt idx="8">
                  <c:v>19690</c:v>
                </c:pt>
                <c:pt idx="9">
                  <c:v>18165</c:v>
                </c:pt>
                <c:pt idx="10">
                  <c:v>22585</c:v>
                </c:pt>
                <c:pt idx="11">
                  <c:v>18655</c:v>
                </c:pt>
                <c:pt idx="12">
                  <c:v>16265</c:v>
                </c:pt>
                <c:pt idx="13">
                  <c:v>9495</c:v>
                </c:pt>
                <c:pt idx="14">
                  <c:v>19930</c:v>
                </c:pt>
                <c:pt idx="15">
                  <c:v>18750</c:v>
                </c:pt>
                <c:pt idx="16">
                  <c:v>16570</c:v>
                </c:pt>
                <c:pt idx="17">
                  <c:v>18125</c:v>
                </c:pt>
                <c:pt idx="18">
                  <c:v>24915</c:v>
                </c:pt>
                <c:pt idx="19">
                  <c:v>22545</c:v>
                </c:pt>
                <c:pt idx="20">
                  <c:v>22180</c:v>
                </c:pt>
                <c:pt idx="21">
                  <c:v>20550</c:v>
                </c:pt>
                <c:pt idx="22">
                  <c:v>24315</c:v>
                </c:pt>
                <c:pt idx="23">
                  <c:v>20365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1D-4CBB-B3EC-C326032C3BA0}"/>
            </c:ext>
          </c:extLst>
        </c:ser>
        <c:ser>
          <c:idx val="1"/>
          <c:order val="1"/>
          <c:tx>
            <c:strRef>
              <c:f>'Mercato del lavoro'!$C$146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lavoro'!$D$143:$AA$144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'Mercato del lavoro'!$D$146:$AA$146</c:f>
              <c:numCache>
                <c:formatCode>#,##0</c:formatCode>
                <c:ptCount val="24"/>
                <c:pt idx="0">
                  <c:v>16830</c:v>
                </c:pt>
                <c:pt idx="1">
                  <c:v>20695</c:v>
                </c:pt>
                <c:pt idx="2">
                  <c:v>26380</c:v>
                </c:pt>
                <c:pt idx="3">
                  <c:v>24360</c:v>
                </c:pt>
                <c:pt idx="4">
                  <c:v>20000</c:v>
                </c:pt>
                <c:pt idx="5">
                  <c:v>20675</c:v>
                </c:pt>
                <c:pt idx="6">
                  <c:v>24740</c:v>
                </c:pt>
                <c:pt idx="7">
                  <c:v>18625</c:v>
                </c:pt>
                <c:pt idx="8">
                  <c:v>17450</c:v>
                </c:pt>
                <c:pt idx="9">
                  <c:v>17570</c:v>
                </c:pt>
                <c:pt idx="10">
                  <c:v>22350</c:v>
                </c:pt>
                <c:pt idx="11">
                  <c:v>18405</c:v>
                </c:pt>
                <c:pt idx="12">
                  <c:v>16590</c:v>
                </c:pt>
                <c:pt idx="13">
                  <c:v>11080</c:v>
                </c:pt>
                <c:pt idx="14">
                  <c:v>18830</c:v>
                </c:pt>
                <c:pt idx="15">
                  <c:v>16360</c:v>
                </c:pt>
                <c:pt idx="16">
                  <c:v>14075</c:v>
                </c:pt>
                <c:pt idx="17">
                  <c:v>16830</c:v>
                </c:pt>
                <c:pt idx="18">
                  <c:v>23240</c:v>
                </c:pt>
                <c:pt idx="19">
                  <c:v>20860</c:v>
                </c:pt>
                <c:pt idx="20">
                  <c:v>19450</c:v>
                </c:pt>
                <c:pt idx="21">
                  <c:v>21210</c:v>
                </c:pt>
                <c:pt idx="22">
                  <c:v>24925</c:v>
                </c:pt>
                <c:pt idx="23">
                  <c:v>20975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6000"/>
      </c:valAx>
      <c:valAx>
        <c:axId val="627921336"/>
        <c:scaling>
          <c:orientation val="minMax"/>
          <c:max val="20000"/>
          <c:min val="-4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4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'Mercato del lavoro'!$C$153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1D-4CBB-B3EC-C326032C3BA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46-40C3-9F40-4433AEF73476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71-4CDD-B55F-4ECA11ADA41F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10-4B16-BCF5-5E7DD1A549C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649-474B-80A6-01FF7064DB39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11B-4278-BBE5-6FB22EFEC1B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A7A-44C9-9292-A5B4B7E84E32}"/>
              </c:ext>
            </c:extLst>
          </c:dPt>
          <c:cat>
            <c:multiLvlStrRef>
              <c:f>'Mercato del lavoro'!$E$143:$AA$144</c:f>
              <c:multiLvlStrCache>
                <c:ptCount val="23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I</c:v>
                  </c:pt>
                  <c:pt idx="16">
                    <c:v>II</c:v>
                  </c:pt>
                  <c:pt idx="17">
                    <c:v>III</c:v>
                  </c:pt>
                  <c:pt idx="18">
                    <c:v>IV</c:v>
                  </c:pt>
                  <c:pt idx="19">
                    <c:v>I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</c:lvl>
                <c:lvl>
                  <c:pt idx="3">
                    <c:v>2018</c:v>
                  </c:pt>
                  <c:pt idx="7">
                    <c:v>2019</c:v>
                  </c:pt>
                  <c:pt idx="11">
                    <c:v>2020</c:v>
                  </c:pt>
                  <c:pt idx="15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'Mercato del lavoro'!$E$153:$AA$153</c:f>
              <c:numCache>
                <c:formatCode>#,##0</c:formatCode>
                <c:ptCount val="23"/>
                <c:pt idx="0">
                  <c:v>1700</c:v>
                </c:pt>
                <c:pt idx="1">
                  <c:v>410</c:v>
                </c:pt>
                <c:pt idx="2">
                  <c:v>455</c:v>
                </c:pt>
                <c:pt idx="3">
                  <c:v>-200</c:v>
                </c:pt>
                <c:pt idx="4">
                  <c:v>675</c:v>
                </c:pt>
                <c:pt idx="5">
                  <c:v>135</c:v>
                </c:pt>
                <c:pt idx="6">
                  <c:v>210</c:v>
                </c:pt>
                <c:pt idx="7">
                  <c:v>-220</c:v>
                </c:pt>
                <c:pt idx="8">
                  <c:v>520</c:v>
                </c:pt>
                <c:pt idx="9">
                  <c:v>0</c:v>
                </c:pt>
                <c:pt idx="10">
                  <c:v>275</c:v>
                </c:pt>
                <c:pt idx="11">
                  <c:v>-740</c:v>
                </c:pt>
                <c:pt idx="12">
                  <c:v>-300</c:v>
                </c:pt>
                <c:pt idx="13">
                  <c:v>260</c:v>
                </c:pt>
                <c:pt idx="14">
                  <c:v>-225</c:v>
                </c:pt>
                <c:pt idx="15">
                  <c:v>-870</c:v>
                </c:pt>
                <c:pt idx="16">
                  <c:v>830</c:v>
                </c:pt>
                <c:pt idx="17">
                  <c:v>395</c:v>
                </c:pt>
                <c:pt idx="18">
                  <c:v>415</c:v>
                </c:pt>
                <c:pt idx="19">
                  <c:v>-465</c:v>
                </c:pt>
                <c:pt idx="20">
                  <c:v>710</c:v>
                </c:pt>
                <c:pt idx="21">
                  <c:v>40</c:v>
                </c:pt>
                <c:pt idx="22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'Mercato del lavoro'!$C$151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lavoro'!$E$143:$AA$144</c:f>
              <c:multiLvlStrCache>
                <c:ptCount val="23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I</c:v>
                  </c:pt>
                  <c:pt idx="16">
                    <c:v>II</c:v>
                  </c:pt>
                  <c:pt idx="17">
                    <c:v>III</c:v>
                  </c:pt>
                  <c:pt idx="18">
                    <c:v>IV</c:v>
                  </c:pt>
                  <c:pt idx="19">
                    <c:v>I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</c:lvl>
                <c:lvl>
                  <c:pt idx="3">
                    <c:v>2018</c:v>
                  </c:pt>
                  <c:pt idx="7">
                    <c:v>2019</c:v>
                  </c:pt>
                  <c:pt idx="11">
                    <c:v>2020</c:v>
                  </c:pt>
                  <c:pt idx="15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'Mercato del lavoro'!$E$151:$AA$151</c:f>
              <c:numCache>
                <c:formatCode>#,##0</c:formatCode>
                <c:ptCount val="23"/>
                <c:pt idx="0">
                  <c:v>3220</c:v>
                </c:pt>
                <c:pt idx="1">
                  <c:v>1770</c:v>
                </c:pt>
                <c:pt idx="2">
                  <c:v>2030</c:v>
                </c:pt>
                <c:pt idx="3">
                  <c:v>1665</c:v>
                </c:pt>
                <c:pt idx="4">
                  <c:v>2100</c:v>
                </c:pt>
                <c:pt idx="5">
                  <c:v>1715</c:v>
                </c:pt>
                <c:pt idx="6">
                  <c:v>2170</c:v>
                </c:pt>
                <c:pt idx="7">
                  <c:v>1860</c:v>
                </c:pt>
                <c:pt idx="8">
                  <c:v>2030</c:v>
                </c:pt>
                <c:pt idx="9">
                  <c:v>1855</c:v>
                </c:pt>
                <c:pt idx="10">
                  <c:v>2280</c:v>
                </c:pt>
                <c:pt idx="11">
                  <c:v>1330</c:v>
                </c:pt>
                <c:pt idx="12">
                  <c:v>1130</c:v>
                </c:pt>
                <c:pt idx="13">
                  <c:v>1715</c:v>
                </c:pt>
                <c:pt idx="14">
                  <c:v>1365</c:v>
                </c:pt>
                <c:pt idx="15" formatCode="General">
                  <c:v>855</c:v>
                </c:pt>
                <c:pt idx="16">
                  <c:v>2025</c:v>
                </c:pt>
                <c:pt idx="17">
                  <c:v>1970</c:v>
                </c:pt>
                <c:pt idx="18">
                  <c:v>2240</c:v>
                </c:pt>
                <c:pt idx="19" formatCode="General">
                  <c:v>1635</c:v>
                </c:pt>
                <c:pt idx="20">
                  <c:v>2365</c:v>
                </c:pt>
                <c:pt idx="21">
                  <c:v>2025</c:v>
                </c:pt>
                <c:pt idx="22">
                  <c:v>1960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1D-4CBB-B3EC-C326032C3BA0}"/>
            </c:ext>
          </c:extLst>
        </c:ser>
        <c:ser>
          <c:idx val="1"/>
          <c:order val="1"/>
          <c:tx>
            <c:strRef>
              <c:f>'Mercato del lavoro'!$C$152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lavoro'!$E$143:$AA$144</c:f>
              <c:multiLvlStrCache>
                <c:ptCount val="23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I</c:v>
                  </c:pt>
                  <c:pt idx="12">
                    <c:v>II</c:v>
                  </c:pt>
                  <c:pt idx="13">
                    <c:v>III</c:v>
                  </c:pt>
                  <c:pt idx="14">
                    <c:v>IV</c:v>
                  </c:pt>
                  <c:pt idx="15">
                    <c:v>I</c:v>
                  </c:pt>
                  <c:pt idx="16">
                    <c:v>II</c:v>
                  </c:pt>
                  <c:pt idx="17">
                    <c:v>III</c:v>
                  </c:pt>
                  <c:pt idx="18">
                    <c:v>IV</c:v>
                  </c:pt>
                  <c:pt idx="19">
                    <c:v>I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</c:lvl>
                <c:lvl>
                  <c:pt idx="3">
                    <c:v>2018</c:v>
                  </c:pt>
                  <c:pt idx="7">
                    <c:v>2019</c:v>
                  </c:pt>
                  <c:pt idx="11">
                    <c:v>2020</c:v>
                  </c:pt>
                  <c:pt idx="15">
                    <c:v>2021</c:v>
                  </c:pt>
                  <c:pt idx="19">
                    <c:v>2022</c:v>
                  </c:pt>
                </c:lvl>
              </c:multiLvlStrCache>
            </c:multiLvlStrRef>
          </c:cat>
          <c:val>
            <c:numRef>
              <c:f>'Mercato del lavoro'!$E$152:$AA$152</c:f>
              <c:numCache>
                <c:formatCode>#,##0</c:formatCode>
                <c:ptCount val="23"/>
                <c:pt idx="0">
                  <c:v>1520</c:v>
                </c:pt>
                <c:pt idx="1">
                  <c:v>1360</c:v>
                </c:pt>
                <c:pt idx="2">
                  <c:v>1575</c:v>
                </c:pt>
                <c:pt idx="3">
                  <c:v>1865</c:v>
                </c:pt>
                <c:pt idx="4">
                  <c:v>1425</c:v>
                </c:pt>
                <c:pt idx="5">
                  <c:v>1580</c:v>
                </c:pt>
                <c:pt idx="6">
                  <c:v>1960</c:v>
                </c:pt>
                <c:pt idx="7">
                  <c:v>2080</c:v>
                </c:pt>
                <c:pt idx="8">
                  <c:v>1510</c:v>
                </c:pt>
                <c:pt idx="9">
                  <c:v>1855</c:v>
                </c:pt>
                <c:pt idx="10">
                  <c:v>2005</c:v>
                </c:pt>
                <c:pt idx="11">
                  <c:v>2070</c:v>
                </c:pt>
                <c:pt idx="12">
                  <c:v>1430</c:v>
                </c:pt>
                <c:pt idx="13">
                  <c:v>1455</c:v>
                </c:pt>
                <c:pt idx="14">
                  <c:v>1590</c:v>
                </c:pt>
                <c:pt idx="15">
                  <c:v>1725</c:v>
                </c:pt>
                <c:pt idx="16">
                  <c:v>1195</c:v>
                </c:pt>
                <c:pt idx="17">
                  <c:v>1575</c:v>
                </c:pt>
                <c:pt idx="18">
                  <c:v>1825</c:v>
                </c:pt>
                <c:pt idx="19">
                  <c:v>2100</c:v>
                </c:pt>
                <c:pt idx="20">
                  <c:v>1655</c:v>
                </c:pt>
                <c:pt idx="21">
                  <c:v>1985</c:v>
                </c:pt>
                <c:pt idx="22">
                  <c:v>1975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360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600"/>
      </c:valAx>
      <c:valAx>
        <c:axId val="627921336"/>
        <c:scaling>
          <c:orientation val="minMax"/>
          <c:max val="6000"/>
          <c:min val="-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'Mercato del lavoro'!$C$159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1D-4CBB-B3EC-C326032C3BA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EF-4332-B879-57FBDA9F7C6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AA-4BDD-B983-3B449AFFE430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7F-41A4-87A9-BD574DDD354F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F03-4F40-820C-25FD05368B57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60C-4BF2-A4A2-AF510C8858F2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340-4A15-8740-123124F1DC8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C07-458C-B9CD-4B4C144F968A}"/>
              </c:ext>
            </c:extLst>
          </c:dPt>
          <c:cat>
            <c:multiLvlStrRef>
              <c:f>'Mercato del lavoro'!$D$143:$AA$144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'Mercato del lavoro'!$D$159:$AA$159</c:f>
              <c:numCache>
                <c:formatCode>#,##0</c:formatCode>
                <c:ptCount val="24"/>
                <c:pt idx="0">
                  <c:v>-25</c:v>
                </c:pt>
                <c:pt idx="1">
                  <c:v>-100</c:v>
                </c:pt>
                <c:pt idx="2">
                  <c:v>-30</c:v>
                </c:pt>
                <c:pt idx="3">
                  <c:v>175</c:v>
                </c:pt>
                <c:pt idx="4">
                  <c:v>120</c:v>
                </c:pt>
                <c:pt idx="5">
                  <c:v>-80</c:v>
                </c:pt>
                <c:pt idx="6">
                  <c:v>-115</c:v>
                </c:pt>
                <c:pt idx="7">
                  <c:v>225</c:v>
                </c:pt>
                <c:pt idx="8">
                  <c:v>-35</c:v>
                </c:pt>
                <c:pt idx="9">
                  <c:v>-120</c:v>
                </c:pt>
                <c:pt idx="10">
                  <c:v>-60</c:v>
                </c:pt>
                <c:pt idx="11">
                  <c:v>235</c:v>
                </c:pt>
                <c:pt idx="12">
                  <c:v>-80</c:v>
                </c:pt>
                <c:pt idx="13">
                  <c:v>-145</c:v>
                </c:pt>
                <c:pt idx="14">
                  <c:v>-120</c:v>
                </c:pt>
                <c:pt idx="15">
                  <c:v>215</c:v>
                </c:pt>
                <c:pt idx="16">
                  <c:v>-165</c:v>
                </c:pt>
                <c:pt idx="17">
                  <c:v>-15</c:v>
                </c:pt>
                <c:pt idx="18">
                  <c:v>30</c:v>
                </c:pt>
                <c:pt idx="19">
                  <c:v>145</c:v>
                </c:pt>
                <c:pt idx="20">
                  <c:v>85</c:v>
                </c:pt>
                <c:pt idx="21">
                  <c:v>-105</c:v>
                </c:pt>
                <c:pt idx="22">
                  <c:v>-60</c:v>
                </c:pt>
                <c:pt idx="23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'Mercato del lavoro'!$C$157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lavoro'!$D$143:$AA$144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'Mercato del lavoro'!$D$157:$AA$157</c:f>
              <c:numCache>
                <c:formatCode>General</c:formatCode>
                <c:ptCount val="24"/>
                <c:pt idx="0">
                  <c:v>880</c:v>
                </c:pt>
                <c:pt idx="1">
                  <c:v>565</c:v>
                </c:pt>
                <c:pt idx="2">
                  <c:v>980</c:v>
                </c:pt>
                <c:pt idx="3">
                  <c:v>930</c:v>
                </c:pt>
                <c:pt idx="4" formatCode="#,##0">
                  <c:v>1025</c:v>
                </c:pt>
                <c:pt idx="5">
                  <c:v>635</c:v>
                </c:pt>
                <c:pt idx="6" formatCode="#,##0">
                  <c:v>1050</c:v>
                </c:pt>
                <c:pt idx="7" formatCode="#,##0">
                  <c:v>1000</c:v>
                </c:pt>
                <c:pt idx="8">
                  <c:v>845</c:v>
                </c:pt>
                <c:pt idx="9">
                  <c:v>545</c:v>
                </c:pt>
                <c:pt idx="10">
                  <c:v>980</c:v>
                </c:pt>
                <c:pt idx="11">
                  <c:v>865</c:v>
                </c:pt>
                <c:pt idx="12">
                  <c:v>700</c:v>
                </c:pt>
                <c:pt idx="13">
                  <c:v>200</c:v>
                </c:pt>
                <c:pt idx="14">
                  <c:v>995</c:v>
                </c:pt>
                <c:pt idx="15">
                  <c:v>605</c:v>
                </c:pt>
                <c:pt idx="16">
                  <c:v>505</c:v>
                </c:pt>
                <c:pt idx="17" formatCode="#,##0">
                  <c:v>585</c:v>
                </c:pt>
                <c:pt idx="18" formatCode="#,##0">
                  <c:v>1165</c:v>
                </c:pt>
                <c:pt idx="19" formatCode="#,##0">
                  <c:v>890</c:v>
                </c:pt>
                <c:pt idx="20">
                  <c:v>835</c:v>
                </c:pt>
                <c:pt idx="21" formatCode="#,##0">
                  <c:v>780</c:v>
                </c:pt>
                <c:pt idx="22" formatCode="#,##0">
                  <c:v>1230</c:v>
                </c:pt>
                <c:pt idx="23" formatCode="#,##0">
                  <c:v>1070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1D-4CBB-B3EC-C326032C3BA0}"/>
            </c:ext>
          </c:extLst>
        </c:ser>
        <c:ser>
          <c:idx val="1"/>
          <c:order val="1"/>
          <c:tx>
            <c:strRef>
              <c:f>'Mercato del lavoro'!$C$158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lavoro'!$D$143:$AA$144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'Mercato del lavoro'!$D$158:$AA$158</c:f>
              <c:numCache>
                <c:formatCode>General</c:formatCode>
                <c:ptCount val="24"/>
                <c:pt idx="0">
                  <c:v>905</c:v>
                </c:pt>
                <c:pt idx="1">
                  <c:v>665</c:v>
                </c:pt>
                <c:pt idx="2" formatCode="#,##0">
                  <c:v>1010</c:v>
                </c:pt>
                <c:pt idx="3">
                  <c:v>755</c:v>
                </c:pt>
                <c:pt idx="4">
                  <c:v>905</c:v>
                </c:pt>
                <c:pt idx="5">
                  <c:v>715</c:v>
                </c:pt>
                <c:pt idx="6" formatCode="#,##0">
                  <c:v>1165</c:v>
                </c:pt>
                <c:pt idx="7">
                  <c:v>775</c:v>
                </c:pt>
                <c:pt idx="8">
                  <c:v>880</c:v>
                </c:pt>
                <c:pt idx="9">
                  <c:v>665</c:v>
                </c:pt>
                <c:pt idx="10" formatCode="#,##0">
                  <c:v>1040</c:v>
                </c:pt>
                <c:pt idx="11">
                  <c:v>630</c:v>
                </c:pt>
                <c:pt idx="12">
                  <c:v>780</c:v>
                </c:pt>
                <c:pt idx="13">
                  <c:v>345</c:v>
                </c:pt>
                <c:pt idx="14" formatCode="#,##0">
                  <c:v>1115</c:v>
                </c:pt>
                <c:pt idx="15">
                  <c:v>390</c:v>
                </c:pt>
                <c:pt idx="16">
                  <c:v>670</c:v>
                </c:pt>
                <c:pt idx="17" formatCode="#,##0">
                  <c:v>600</c:v>
                </c:pt>
                <c:pt idx="18" formatCode="#,##0">
                  <c:v>1135</c:v>
                </c:pt>
                <c:pt idx="19" formatCode="#,##0">
                  <c:v>745</c:v>
                </c:pt>
                <c:pt idx="20">
                  <c:v>750</c:v>
                </c:pt>
                <c:pt idx="21" formatCode="#,##0">
                  <c:v>885</c:v>
                </c:pt>
                <c:pt idx="22" formatCode="#,##0">
                  <c:v>1290</c:v>
                </c:pt>
                <c:pt idx="23" formatCode="#,##0">
                  <c:v>805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16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400"/>
      </c:valAx>
      <c:valAx>
        <c:axId val="627921336"/>
        <c:scaling>
          <c:orientation val="minMax"/>
          <c:max val="1600"/>
          <c:min val="-4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4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MACROSETTORI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A56-4A20-874D-081407F8C20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56-4A20-874D-081407F8C2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A56-4A20-874D-081407F8C20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'Unità locali'!$B$26:$B$28</c:f>
              <c:strCache>
                <c:ptCount val="3"/>
                <c:pt idx="0">
                  <c:v>Agricoltura</c:v>
                </c:pt>
                <c:pt idx="1">
                  <c:v>Industria</c:v>
                </c:pt>
                <c:pt idx="2">
                  <c:v>Terziario</c:v>
                </c:pt>
              </c:strCache>
            </c:strRef>
          </c:cat>
          <c:val>
            <c:numRef>
              <c:f>'Unità locali'!$D$26:$D$28</c:f>
              <c:numCache>
                <c:formatCode>0.0%</c:formatCode>
                <c:ptCount val="3"/>
                <c:pt idx="0">
                  <c:v>0.15277876609976518</c:v>
                </c:pt>
                <c:pt idx="1">
                  <c:v>0.27301745433105284</c:v>
                </c:pt>
                <c:pt idx="2">
                  <c:v>0.57163188338026449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6-4A20-874D-081407F8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DISTRIBUTIVA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13-4910-8A6B-95890C5F5BD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13-4910-8A6B-95890C5F5BD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13-4910-8A6B-95890C5F5BD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'C-Unità locali'!$B$27:$B$28</c:f>
              <c:strCache>
                <c:ptCount val="2"/>
                <c:pt idx="0">
                  <c:v>Commercio all'ingrosso e intermediari</c:v>
                </c:pt>
                <c:pt idx="1">
                  <c:v>Commercio al dettaglio </c:v>
                </c:pt>
              </c:strCache>
            </c:strRef>
          </c:cat>
          <c:val>
            <c:numRef>
              <c:f>'C-Unità locali'!$D$27:$D$28</c:f>
              <c:numCache>
                <c:formatCode>0.0%</c:formatCode>
                <c:ptCount val="2"/>
                <c:pt idx="0">
                  <c:v>0.49303015323776567</c:v>
                </c:pt>
                <c:pt idx="1">
                  <c:v>0.50696984676223433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3-4910-8A6B-95890C5F5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CATEGORIA MERCEOLOGICA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2D-4C03-A542-FE10AF0FD9F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2D-4C03-A542-FE10AF0FD9F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2D-4C03-A542-FE10AF0FD9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'C-Unità locali'!$B$33:$B$34</c:f>
              <c:strCache>
                <c:ptCount val="2"/>
                <c:pt idx="0">
                  <c:v>Alimentare</c:v>
                </c:pt>
                <c:pt idx="1">
                  <c:v>Non alimentare</c:v>
                </c:pt>
              </c:strCache>
            </c:strRef>
          </c:cat>
          <c:val>
            <c:numRef>
              <c:f>'C-Unità locali'!$D$33:$D$34</c:f>
              <c:numCache>
                <c:formatCode>0.0%</c:formatCode>
                <c:ptCount val="2"/>
                <c:pt idx="0">
                  <c:v>0.18734552644587246</c:v>
                </c:pt>
                <c:pt idx="1">
                  <c:v>0.41280276816608996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D-4C03-A542-FE10AF0F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'C-Unità locali'!$T$48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7A1-49F9-9AEA-36D94607EF92}"/>
              </c:ext>
            </c:extLst>
          </c:dPt>
          <c:val>
            <c:numRef>
              <c:f>'C-Unità locali'!$U$48:$Z$48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6C-4F9C-BEEF-F6713A5421B4}"/>
            </c:ext>
          </c:extLst>
        </c:ser>
        <c:ser>
          <c:idx val="1"/>
          <c:order val="1"/>
          <c:tx>
            <c:strRef>
              <c:f>'C-Unità locali'!$T$49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A1-49F9-9AEA-36D94607EF92}"/>
              </c:ext>
            </c:extLst>
          </c:dPt>
          <c:val>
            <c:numRef>
              <c:f>'C-Unità locali'!$U$49:$Z$49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6C-4F9C-BEEF-F6713A542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DISTRIBUTIVA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'C-Unità locali'!$T$61</c:f>
              <c:strCache>
                <c:ptCount val="1"/>
                <c:pt idx="0">
                  <c:v>Ingrosso e intermediari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AD4-4320-A9E1-9DAF711478C9}"/>
              </c:ext>
            </c:extLst>
          </c:dPt>
          <c:cat>
            <c:strRef>
              <c:f>'C-Unità locali'!$U$60:$Z$60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locali'!$U$61:$Z$61</c:f>
              <c:numCache>
                <c:formatCode>#,##0</c:formatCode>
                <c:ptCount val="6"/>
                <c:pt idx="0">
                  <c:v>100</c:v>
                </c:pt>
                <c:pt idx="1">
                  <c:v>99.121452017764042</c:v>
                </c:pt>
                <c:pt idx="2">
                  <c:v>98.44564587758255</c:v>
                </c:pt>
                <c:pt idx="3">
                  <c:v>97.277466692411664</c:v>
                </c:pt>
                <c:pt idx="4">
                  <c:v>96.871983008302763</c:v>
                </c:pt>
                <c:pt idx="5">
                  <c:v>96.292720602432908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B97-4129-87A5-C4CA09DC7BBE}"/>
            </c:ext>
          </c:extLst>
        </c:ser>
        <c:ser>
          <c:idx val="1"/>
          <c:order val="1"/>
          <c:tx>
            <c:strRef>
              <c:f>'C-Unità locali'!$T$62</c:f>
              <c:strCache>
                <c:ptCount val="1"/>
                <c:pt idx="0">
                  <c:v>Dettaglio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D4-4320-A9E1-9DAF711478C9}"/>
              </c:ext>
            </c:extLst>
          </c:dPt>
          <c:cat>
            <c:strRef>
              <c:f>'C-Unità locali'!$U$60:$Z$60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locali'!$U$62:$Z$62</c:f>
              <c:numCache>
                <c:formatCode>#,##0</c:formatCode>
                <c:ptCount val="6"/>
                <c:pt idx="0">
                  <c:v>100</c:v>
                </c:pt>
                <c:pt idx="1">
                  <c:v>98.091776465243072</c:v>
                </c:pt>
                <c:pt idx="2">
                  <c:v>96.174466151749201</c:v>
                </c:pt>
                <c:pt idx="3">
                  <c:v>94.311676510676961</c:v>
                </c:pt>
                <c:pt idx="4">
                  <c:v>94.602453430258976</c:v>
                </c:pt>
                <c:pt idx="5">
                  <c:v>93.194002726033617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97-4129-87A5-C4CA09DC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MERCEOLOGICA</a:t>
            </a:r>
          </a:p>
        </c:rich>
      </c:tx>
      <c:layout>
        <c:manualLayout>
          <c:xMode val="edge"/>
          <c:yMode val="edge"/>
          <c:x val="6.8543721508495664E-2"/>
          <c:y val="3.4334763948497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8187410784178291E-2"/>
          <c:y val="0.18626687664041994"/>
          <c:w val="0.56571791683934258"/>
          <c:h val="0.61229270341207354"/>
        </c:manualLayout>
      </c:layout>
      <c:lineChart>
        <c:grouping val="standard"/>
        <c:varyColors val="0"/>
        <c:ser>
          <c:idx val="0"/>
          <c:order val="0"/>
          <c:tx>
            <c:strRef>
              <c:f>'C-Unità locali'!$T$69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locali'!$U$69:$Z$69</c:f>
              <c:numCache>
                <c:formatCode>#,##0</c:formatCode>
                <c:ptCount val="6"/>
                <c:pt idx="0">
                  <c:v>100</c:v>
                </c:pt>
                <c:pt idx="1">
                  <c:v>98.480318883906321</c:v>
                </c:pt>
                <c:pt idx="2">
                  <c:v>97.010463378176382</c:v>
                </c:pt>
                <c:pt idx="3">
                  <c:v>95.889387144992526</c:v>
                </c:pt>
                <c:pt idx="4">
                  <c:v>95.989038365719978</c:v>
                </c:pt>
                <c:pt idx="5">
                  <c:v>94.419531639262573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09-401E-900D-2A0757A6DE94}"/>
            </c:ext>
          </c:extLst>
        </c:ser>
        <c:ser>
          <c:idx val="1"/>
          <c:order val="1"/>
          <c:tx>
            <c:strRef>
              <c:f>'C-Unità locali'!$T$70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locali'!$U$70:$Z$70</c:f>
              <c:numCache>
                <c:formatCode>#,##0</c:formatCode>
                <c:ptCount val="6"/>
                <c:pt idx="0">
                  <c:v>100</c:v>
                </c:pt>
                <c:pt idx="1">
                  <c:v>97.294281729428178</c:v>
                </c:pt>
                <c:pt idx="2">
                  <c:v>93.361227336122738</c:v>
                </c:pt>
                <c:pt idx="3">
                  <c:v>88.730822873082289</c:v>
                </c:pt>
                <c:pt idx="4">
                  <c:v>87.057182705718276</c:v>
                </c:pt>
                <c:pt idx="5">
                  <c:v>83.877266387726635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09-401E-900D-2A0757A6DE94}"/>
            </c:ext>
          </c:extLst>
        </c:ser>
        <c:ser>
          <c:idx val="2"/>
          <c:order val="2"/>
          <c:tx>
            <c:strRef>
              <c:f>'C-Unità locali'!$T$71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locali'!$U$71:$Z$71</c:f>
              <c:numCache>
                <c:formatCode>#,##0</c:formatCode>
                <c:ptCount val="6"/>
                <c:pt idx="0">
                  <c:v>100</c:v>
                </c:pt>
                <c:pt idx="1">
                  <c:v>97.141560798548099</c:v>
                </c:pt>
                <c:pt idx="2">
                  <c:v>96.324863883847542</c:v>
                </c:pt>
                <c:pt idx="3">
                  <c:v>92.332123411978216</c:v>
                </c:pt>
                <c:pt idx="4">
                  <c:v>90.426497277676958</c:v>
                </c:pt>
                <c:pt idx="5">
                  <c:v>88.747731397459162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09-401E-900D-2A0757A6DE94}"/>
            </c:ext>
          </c:extLst>
        </c:ser>
        <c:ser>
          <c:idx val="3"/>
          <c:order val="3"/>
          <c:tx>
            <c:strRef>
              <c:f>'C-Unità locali'!$T$72</c:f>
              <c:strCache>
                <c:ptCount val="1"/>
                <c:pt idx="0">
                  <c:v>Elettronica e telecomunicazioni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locali'!$U$72:$Z$72</c:f>
              <c:numCache>
                <c:formatCode>#,##0</c:formatCode>
                <c:ptCount val="6"/>
                <c:pt idx="0">
                  <c:v>100</c:v>
                </c:pt>
                <c:pt idx="1">
                  <c:v>98.458149779735677</c:v>
                </c:pt>
                <c:pt idx="2">
                  <c:v>97.797356828193841</c:v>
                </c:pt>
                <c:pt idx="3">
                  <c:v>92.290748898678416</c:v>
                </c:pt>
                <c:pt idx="4">
                  <c:v>91.629955947136565</c:v>
                </c:pt>
                <c:pt idx="5">
                  <c:v>92.731277533039645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F09-401E-900D-2A0757A6DE94}"/>
            </c:ext>
          </c:extLst>
        </c:ser>
        <c:ser>
          <c:idx val="4"/>
          <c:order val="4"/>
          <c:tx>
            <c:strRef>
              <c:f>'C-Unità locali'!$T$73</c:f>
              <c:strCache>
                <c:ptCount val="1"/>
                <c:pt idx="0">
                  <c:v>Cura della persona, sport e tempo libero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locali'!$U$73:$Z$73</c:f>
              <c:numCache>
                <c:formatCode>#,##0</c:formatCode>
                <c:ptCount val="6"/>
                <c:pt idx="0">
                  <c:v>100</c:v>
                </c:pt>
                <c:pt idx="1">
                  <c:v>98.85123492245836</c:v>
                </c:pt>
                <c:pt idx="2">
                  <c:v>98.104537622056284</c:v>
                </c:pt>
                <c:pt idx="3">
                  <c:v>97.587593337162545</c:v>
                </c:pt>
                <c:pt idx="4">
                  <c:v>96.611143021252161</c:v>
                </c:pt>
                <c:pt idx="5">
                  <c:v>96.094198736358422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F09-401E-900D-2A0757A6DE94}"/>
            </c:ext>
          </c:extLst>
        </c:ser>
        <c:ser>
          <c:idx val="5"/>
          <c:order val="5"/>
          <c:tx>
            <c:strRef>
              <c:f>'C-Unità locali'!$T$74</c:f>
              <c:strCache>
                <c:ptCount val="1"/>
                <c:pt idx="0">
                  <c:v>Autoveicoli e motocicli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65-4E6E-84D7-337BA21A3CC5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'C-Unità locali'!$U$74:$Z$74</c:f>
              <c:numCache>
                <c:formatCode>#,##0</c:formatCode>
                <c:ptCount val="6"/>
                <c:pt idx="0">
                  <c:v>100</c:v>
                </c:pt>
                <c:pt idx="1">
                  <c:v>101.24172185430464</c:v>
                </c:pt>
                <c:pt idx="2">
                  <c:v>103.22847682119205</c:v>
                </c:pt>
                <c:pt idx="3">
                  <c:v>106.62251655629137</c:v>
                </c:pt>
                <c:pt idx="4">
                  <c:v>104.71854304635761</c:v>
                </c:pt>
                <c:pt idx="5">
                  <c:v>107.11920529801324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1C65-4E6E-84D7-337BA21A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31468434866704"/>
          <c:y val="3.5046241537404398E-2"/>
          <c:w val="0.31165022793203478"/>
          <c:h val="0.96495375846259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NON ALIMENTARE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2D-4C03-A542-FE10AF0FD9F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2D-4C03-A542-FE10AF0FD9F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2D-4C03-A542-FE10AF0FD9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'C-Unità locali'!$B$35:$B$39</c:f>
              <c:strCache>
                <c:ptCount val="5"/>
                <c:pt idx="0">
                  <c:v>Moda-Fashion</c:v>
                </c:pt>
                <c:pt idx="1">
                  <c:v>Casa e arredo</c:v>
                </c:pt>
                <c:pt idx="2">
                  <c:v>Elettronica e telecomunicazioni</c:v>
                </c:pt>
                <c:pt idx="3">
                  <c:v>Cura della persona, sport e tempo libero</c:v>
                </c:pt>
                <c:pt idx="4">
                  <c:v>Autoveicoli e motocicli</c:v>
                </c:pt>
              </c:strCache>
            </c:strRef>
          </c:cat>
          <c:val>
            <c:numRef>
              <c:f>'C-Unità locali'!$D$35:$D$39</c:f>
              <c:numCache>
                <c:formatCode>0.0%</c:formatCode>
                <c:ptCount val="5"/>
                <c:pt idx="0">
                  <c:v>0.1486406327236777</c:v>
                </c:pt>
                <c:pt idx="1">
                  <c:v>9.6688086999505679E-2</c:v>
                </c:pt>
                <c:pt idx="2">
                  <c:v>2.0810677212061295E-2</c:v>
                </c:pt>
                <c:pt idx="3">
                  <c:v>8.2698961937716267E-2</c:v>
                </c:pt>
                <c:pt idx="4">
                  <c:v>6.3964409293129021E-2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D-4C03-A542-FE10AF0F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3-497C-A432-AA4CF94929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3-497C-A432-AA4CF94929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3-497C-A432-AA4CF94929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F3-497C-A432-AA4CF94929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F3-497C-A432-AA4CF94929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F3-497C-A432-AA4CF94929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F3-497C-A432-AA4CF9492903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3-497C-A432-AA4CF9492903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3-497C-A432-AA4CF9492903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3-497C-A432-AA4CF9492903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F3-497C-A432-AA4CF9492903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F3-497C-A432-AA4CF9492903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F3-497C-A432-AA4CF94929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'C-Unità locali'!$B$11:$B$17</c:f>
            </c:multiLvlStrRef>
          </c:cat>
          <c:val>
            <c:numRef>
              <c:f>'C-Unità locali'!$C$11:$C$17</c:f>
            </c:numRef>
          </c:val>
          <c:extLst>
            <c:ext xmlns:c16="http://schemas.microsoft.com/office/drawing/2014/chart" uri="{C3380CC4-5D6E-409C-BE32-E72D297353CC}">
              <c16:uniqueId val="{0000000E-C0F3-497C-A432-AA4CF9492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'C-Mercato del lavoro'!$C$134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0C-4C7A-B311-3ACFC9D0018D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02-4719-9A54-CBCB23EBD41D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79-4252-BC2E-DEF1525DEB0C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63-4623-B90D-D8A042A11EE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732-4C07-B32B-111660982D7A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F64-4BBD-B8A3-CD543F4BD13D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439-4D8A-ABC7-01B8CB03B3C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FF4-4ABD-8148-A06245949AEA}"/>
              </c:ext>
            </c:extLst>
          </c:dPt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lavoro'!$D$134:$AA$134</c:f>
              <c:numCache>
                <c:formatCode>#,##0</c:formatCode>
                <c:ptCount val="24"/>
                <c:pt idx="0">
                  <c:v>195</c:v>
                </c:pt>
                <c:pt idx="1">
                  <c:v>280</c:v>
                </c:pt>
                <c:pt idx="2">
                  <c:v>-20</c:v>
                </c:pt>
                <c:pt idx="3">
                  <c:v>205</c:v>
                </c:pt>
                <c:pt idx="4">
                  <c:v>345</c:v>
                </c:pt>
                <c:pt idx="5">
                  <c:v>295</c:v>
                </c:pt>
                <c:pt idx="6">
                  <c:v>-10</c:v>
                </c:pt>
                <c:pt idx="7">
                  <c:v>220</c:v>
                </c:pt>
                <c:pt idx="8">
                  <c:v>60</c:v>
                </c:pt>
                <c:pt idx="9">
                  <c:v>195</c:v>
                </c:pt>
                <c:pt idx="10">
                  <c:v>-115</c:v>
                </c:pt>
                <c:pt idx="11">
                  <c:v>100</c:v>
                </c:pt>
                <c:pt idx="12">
                  <c:v>-65</c:v>
                </c:pt>
                <c:pt idx="13">
                  <c:v>-170</c:v>
                </c:pt>
                <c:pt idx="14">
                  <c:v>180</c:v>
                </c:pt>
                <c:pt idx="15">
                  <c:v>200</c:v>
                </c:pt>
                <c:pt idx="16">
                  <c:v>120</c:v>
                </c:pt>
                <c:pt idx="17">
                  <c:v>375</c:v>
                </c:pt>
                <c:pt idx="18">
                  <c:v>135</c:v>
                </c:pt>
                <c:pt idx="19">
                  <c:v>140</c:v>
                </c:pt>
                <c:pt idx="20">
                  <c:v>-70</c:v>
                </c:pt>
                <c:pt idx="21">
                  <c:v>190</c:v>
                </c:pt>
                <c:pt idx="22">
                  <c:v>-105</c:v>
                </c:pt>
                <c:pt idx="23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C-4C7A-B311-3ACFC9D00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'C-Mercato del lavoro'!$C$132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lavoro'!$D$132:$AA$132</c:f>
              <c:numCache>
                <c:formatCode>#,##0</c:formatCode>
                <c:ptCount val="24"/>
                <c:pt idx="0">
                  <c:v>1770</c:v>
                </c:pt>
                <c:pt idx="1">
                  <c:v>1805</c:v>
                </c:pt>
                <c:pt idx="2">
                  <c:v>1630</c:v>
                </c:pt>
                <c:pt idx="3">
                  <c:v>1965</c:v>
                </c:pt>
                <c:pt idx="4">
                  <c:v>2095</c:v>
                </c:pt>
                <c:pt idx="5">
                  <c:v>1860</c:v>
                </c:pt>
                <c:pt idx="6">
                  <c:v>1860</c:v>
                </c:pt>
                <c:pt idx="7">
                  <c:v>2090</c:v>
                </c:pt>
                <c:pt idx="8">
                  <c:v>2120</c:v>
                </c:pt>
                <c:pt idx="9">
                  <c:v>1860</c:v>
                </c:pt>
                <c:pt idx="10">
                  <c:v>1695</c:v>
                </c:pt>
                <c:pt idx="11">
                  <c:v>1990</c:v>
                </c:pt>
                <c:pt idx="12">
                  <c:v>1855</c:v>
                </c:pt>
                <c:pt idx="13">
                  <c:v>1040</c:v>
                </c:pt>
                <c:pt idx="14">
                  <c:v>1580</c:v>
                </c:pt>
                <c:pt idx="15">
                  <c:v>1720</c:v>
                </c:pt>
                <c:pt idx="16">
                  <c:v>1775</c:v>
                </c:pt>
                <c:pt idx="17">
                  <c:v>1885</c:v>
                </c:pt>
                <c:pt idx="18">
                  <c:v>1925</c:v>
                </c:pt>
                <c:pt idx="19">
                  <c:v>2335</c:v>
                </c:pt>
                <c:pt idx="20">
                  <c:v>2245</c:v>
                </c:pt>
                <c:pt idx="21">
                  <c:v>2250</c:v>
                </c:pt>
                <c:pt idx="22">
                  <c:v>2025</c:v>
                </c:pt>
                <c:pt idx="23">
                  <c:v>2480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A0C-4C7A-B311-3ACFC9D0018D}"/>
            </c:ext>
          </c:extLst>
        </c:ser>
        <c:ser>
          <c:idx val="1"/>
          <c:order val="1"/>
          <c:tx>
            <c:strRef>
              <c:f>'C-Mercato del lavoro'!$C$133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lavoro'!$D$133:$AA$133</c:f>
              <c:numCache>
                <c:formatCode>#,##0</c:formatCode>
                <c:ptCount val="24"/>
                <c:pt idx="0">
                  <c:v>1575</c:v>
                </c:pt>
                <c:pt idx="1">
                  <c:v>1525</c:v>
                </c:pt>
                <c:pt idx="2">
                  <c:v>1650</c:v>
                </c:pt>
                <c:pt idx="3">
                  <c:v>1760</c:v>
                </c:pt>
                <c:pt idx="4">
                  <c:v>1750</c:v>
                </c:pt>
                <c:pt idx="5">
                  <c:v>1565</c:v>
                </c:pt>
                <c:pt idx="6">
                  <c:v>1870</c:v>
                </c:pt>
                <c:pt idx="7">
                  <c:v>1870</c:v>
                </c:pt>
                <c:pt idx="8">
                  <c:v>2060</c:v>
                </c:pt>
                <c:pt idx="9">
                  <c:v>1665</c:v>
                </c:pt>
                <c:pt idx="10">
                  <c:v>1810</c:v>
                </c:pt>
                <c:pt idx="11">
                  <c:v>1890</c:v>
                </c:pt>
                <c:pt idx="12">
                  <c:v>1920</c:v>
                </c:pt>
                <c:pt idx="13">
                  <c:v>1210</c:v>
                </c:pt>
                <c:pt idx="14">
                  <c:v>1400</c:v>
                </c:pt>
                <c:pt idx="15">
                  <c:v>1520</c:v>
                </c:pt>
                <c:pt idx="16">
                  <c:v>1655</c:v>
                </c:pt>
                <c:pt idx="17">
                  <c:v>1510</c:v>
                </c:pt>
                <c:pt idx="18">
                  <c:v>1790</c:v>
                </c:pt>
                <c:pt idx="19">
                  <c:v>2195</c:v>
                </c:pt>
                <c:pt idx="20">
                  <c:v>2315</c:v>
                </c:pt>
                <c:pt idx="21">
                  <c:v>2060</c:v>
                </c:pt>
                <c:pt idx="22">
                  <c:v>2130</c:v>
                </c:pt>
                <c:pt idx="23">
                  <c:v>2150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A0C-4C7A-B311-3ACFC9D00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3000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500"/>
      </c:valAx>
      <c:valAx>
        <c:axId val="627921336"/>
        <c:scaling>
          <c:orientation val="minMax"/>
          <c:max val="3000"/>
          <c:min val="-5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5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'C-Mercato del lavoro'!$C$140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EC-44EB-9E98-864B86D1806A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5-424A-B8F4-CB51EB944F1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54-44DA-9551-F3CD7876D67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40-448C-B8D3-F234B0FC799C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4FA-4AFD-B14D-58FC694A5023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570-4708-B2BB-38957758FBAB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896-4D60-9FA4-65C30789781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2EA-4E44-B8F0-41F6569E33F2}"/>
              </c:ext>
            </c:extLst>
          </c:dPt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lavoro'!$D$140:$AA$140</c:f>
              <c:numCache>
                <c:formatCode>#,##0</c:formatCode>
                <c:ptCount val="24"/>
                <c:pt idx="0">
                  <c:v>10</c:v>
                </c:pt>
                <c:pt idx="1">
                  <c:v>185</c:v>
                </c:pt>
                <c:pt idx="2">
                  <c:v>85</c:v>
                </c:pt>
                <c:pt idx="3">
                  <c:v>105</c:v>
                </c:pt>
                <c:pt idx="4">
                  <c:v>-55</c:v>
                </c:pt>
                <c:pt idx="5">
                  <c:v>30</c:v>
                </c:pt>
                <c:pt idx="6">
                  <c:v>40</c:v>
                </c:pt>
                <c:pt idx="7">
                  <c:v>135</c:v>
                </c:pt>
                <c:pt idx="8">
                  <c:v>-120</c:v>
                </c:pt>
                <c:pt idx="9">
                  <c:v>35</c:v>
                </c:pt>
                <c:pt idx="10">
                  <c:v>0</c:v>
                </c:pt>
                <c:pt idx="11">
                  <c:v>90</c:v>
                </c:pt>
                <c:pt idx="12">
                  <c:v>-110</c:v>
                </c:pt>
                <c:pt idx="13">
                  <c:v>-60</c:v>
                </c:pt>
                <c:pt idx="14">
                  <c:v>20</c:v>
                </c:pt>
                <c:pt idx="15">
                  <c:v>30</c:v>
                </c:pt>
                <c:pt idx="16">
                  <c:v>-130</c:v>
                </c:pt>
                <c:pt idx="17">
                  <c:v>60</c:v>
                </c:pt>
                <c:pt idx="18">
                  <c:v>20</c:v>
                </c:pt>
                <c:pt idx="19">
                  <c:v>115</c:v>
                </c:pt>
                <c:pt idx="20">
                  <c:v>-85</c:v>
                </c:pt>
                <c:pt idx="21">
                  <c:v>50</c:v>
                </c:pt>
                <c:pt idx="22">
                  <c:v>-35</c:v>
                </c:pt>
                <c:pt idx="2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C-44EB-9E98-864B86D18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'C-Mercato del lavoro'!$C$138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lavoro'!$D$138:$AA$138</c:f>
              <c:numCache>
                <c:formatCode>General</c:formatCode>
                <c:ptCount val="24"/>
                <c:pt idx="0">
                  <c:v>175</c:v>
                </c:pt>
                <c:pt idx="1">
                  <c:v>430</c:v>
                </c:pt>
                <c:pt idx="2">
                  <c:v>260</c:v>
                </c:pt>
                <c:pt idx="3">
                  <c:v>330</c:v>
                </c:pt>
                <c:pt idx="4">
                  <c:v>245</c:v>
                </c:pt>
                <c:pt idx="5">
                  <c:v>250</c:v>
                </c:pt>
                <c:pt idx="6">
                  <c:v>235</c:v>
                </c:pt>
                <c:pt idx="7">
                  <c:v>395</c:v>
                </c:pt>
                <c:pt idx="8">
                  <c:v>240</c:v>
                </c:pt>
                <c:pt idx="9">
                  <c:v>240</c:v>
                </c:pt>
                <c:pt idx="10">
                  <c:v>225</c:v>
                </c:pt>
                <c:pt idx="11">
                  <c:v>330</c:v>
                </c:pt>
                <c:pt idx="12">
                  <c:v>210</c:v>
                </c:pt>
                <c:pt idx="13">
                  <c:v>175</c:v>
                </c:pt>
                <c:pt idx="14">
                  <c:v>225</c:v>
                </c:pt>
                <c:pt idx="15">
                  <c:v>255</c:v>
                </c:pt>
                <c:pt idx="16">
                  <c:v>170</c:v>
                </c:pt>
                <c:pt idx="17" formatCode="#,##0">
                  <c:v>240</c:v>
                </c:pt>
                <c:pt idx="18" formatCode="#,##0">
                  <c:v>250</c:v>
                </c:pt>
                <c:pt idx="19" formatCode="#,##0">
                  <c:v>365</c:v>
                </c:pt>
                <c:pt idx="20">
                  <c:v>230</c:v>
                </c:pt>
                <c:pt idx="21" formatCode="#,##0">
                  <c:v>255</c:v>
                </c:pt>
                <c:pt idx="22" formatCode="#,##0">
                  <c:v>230</c:v>
                </c:pt>
                <c:pt idx="23" formatCode="#,##0">
                  <c:v>320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8EC-44EB-9E98-864B86D1806A}"/>
            </c:ext>
          </c:extLst>
        </c:ser>
        <c:ser>
          <c:idx val="1"/>
          <c:order val="1"/>
          <c:tx>
            <c:strRef>
              <c:f>'C-Mercato del lavoro'!$C$139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lavoro'!$D$139:$AA$139</c:f>
              <c:numCache>
                <c:formatCode>General</c:formatCode>
                <c:ptCount val="24"/>
                <c:pt idx="0">
                  <c:v>165</c:v>
                </c:pt>
                <c:pt idx="1">
                  <c:v>245</c:v>
                </c:pt>
                <c:pt idx="2">
                  <c:v>175</c:v>
                </c:pt>
                <c:pt idx="3">
                  <c:v>225</c:v>
                </c:pt>
                <c:pt idx="4">
                  <c:v>300</c:v>
                </c:pt>
                <c:pt idx="5">
                  <c:v>220</c:v>
                </c:pt>
                <c:pt idx="6">
                  <c:v>195</c:v>
                </c:pt>
                <c:pt idx="7">
                  <c:v>260</c:v>
                </c:pt>
                <c:pt idx="8">
                  <c:v>360</c:v>
                </c:pt>
                <c:pt idx="9">
                  <c:v>205</c:v>
                </c:pt>
                <c:pt idx="10">
                  <c:v>225</c:v>
                </c:pt>
                <c:pt idx="11">
                  <c:v>240</c:v>
                </c:pt>
                <c:pt idx="12">
                  <c:v>320</c:v>
                </c:pt>
                <c:pt idx="13">
                  <c:v>235</c:v>
                </c:pt>
                <c:pt idx="14">
                  <c:v>205</c:v>
                </c:pt>
                <c:pt idx="15">
                  <c:v>225</c:v>
                </c:pt>
                <c:pt idx="16">
                  <c:v>300</c:v>
                </c:pt>
                <c:pt idx="17" formatCode="#,##0">
                  <c:v>180</c:v>
                </c:pt>
                <c:pt idx="18" formatCode="#,##0">
                  <c:v>230</c:v>
                </c:pt>
                <c:pt idx="19" formatCode="#,##0">
                  <c:v>250</c:v>
                </c:pt>
                <c:pt idx="20">
                  <c:v>315</c:v>
                </c:pt>
                <c:pt idx="21" formatCode="#,##0">
                  <c:v>205</c:v>
                </c:pt>
                <c:pt idx="22" formatCode="#,##0">
                  <c:v>265</c:v>
                </c:pt>
                <c:pt idx="23" formatCode="#,##0">
                  <c:v>245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8EC-44EB-9E98-864B86D18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5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0"/>
      </c:valAx>
      <c:valAx>
        <c:axId val="627921336"/>
        <c:scaling>
          <c:orientation val="minMax"/>
          <c:max val="500"/>
          <c:min val="-2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'C-Mercato del lavoro'!$C$146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63-4FF3-B431-514AA949E73F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18-4BD7-AF19-F6D0FB24D1CB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E8-4F89-A316-2D9681E50FC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A7-4FF1-A04F-1A7E0DEE8522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44E-415E-9ECC-6AC731F940F9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19F-4B95-8ABE-E21D2B214A9B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B51-4699-8052-201FF5A79B4D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D50-4676-9A02-F540289C797B}"/>
              </c:ext>
            </c:extLst>
          </c:dPt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lavoro'!$D$146:$AA$146</c:f>
              <c:numCache>
                <c:formatCode>#,##0</c:formatCode>
                <c:ptCount val="24"/>
                <c:pt idx="0">
                  <c:v>-10</c:v>
                </c:pt>
                <c:pt idx="1">
                  <c:v>5</c:v>
                </c:pt>
                <c:pt idx="2">
                  <c:v>5</c:v>
                </c:pt>
                <c:pt idx="3">
                  <c:v>-10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  <c:pt idx="7">
                  <c:v>-5</c:v>
                </c:pt>
                <c:pt idx="8">
                  <c:v>-5</c:v>
                </c:pt>
                <c:pt idx="9">
                  <c:v>0</c:v>
                </c:pt>
                <c:pt idx="10">
                  <c:v>-5</c:v>
                </c:pt>
                <c:pt idx="11">
                  <c:v>10</c:v>
                </c:pt>
                <c:pt idx="12">
                  <c:v>-5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-15</c:v>
                </c:pt>
                <c:pt idx="17">
                  <c:v>15</c:v>
                </c:pt>
                <c:pt idx="18">
                  <c:v>15</c:v>
                </c:pt>
                <c:pt idx="19">
                  <c:v>-15</c:v>
                </c:pt>
                <c:pt idx="20">
                  <c:v>10</c:v>
                </c:pt>
                <c:pt idx="21">
                  <c:v>-5</c:v>
                </c:pt>
                <c:pt idx="22">
                  <c:v>-5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3-4FF3-B431-514AA949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'C-Mercato del lavoro'!$C$144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lavoro'!$D$144:$AA$144</c:f>
              <c:numCache>
                <c:formatCode>General</c:formatCode>
                <c:ptCount val="24"/>
                <c:pt idx="0">
                  <c:v>35</c:v>
                </c:pt>
                <c:pt idx="1">
                  <c:v>35</c:v>
                </c:pt>
                <c:pt idx="2">
                  <c:v>45</c:v>
                </c:pt>
                <c:pt idx="3">
                  <c:v>20</c:v>
                </c:pt>
                <c:pt idx="4">
                  <c:v>40</c:v>
                </c:pt>
                <c:pt idx="5">
                  <c:v>25</c:v>
                </c:pt>
                <c:pt idx="6">
                  <c:v>30</c:v>
                </c:pt>
                <c:pt idx="7">
                  <c:v>15</c:v>
                </c:pt>
                <c:pt idx="8">
                  <c:v>25</c:v>
                </c:pt>
                <c:pt idx="9">
                  <c:v>20</c:v>
                </c:pt>
                <c:pt idx="10">
                  <c:v>10</c:v>
                </c:pt>
                <c:pt idx="11">
                  <c:v>25</c:v>
                </c:pt>
                <c:pt idx="12">
                  <c:v>20</c:v>
                </c:pt>
                <c:pt idx="13">
                  <c:v>10</c:v>
                </c:pt>
                <c:pt idx="14">
                  <c:v>15</c:v>
                </c:pt>
                <c:pt idx="15">
                  <c:v>10</c:v>
                </c:pt>
                <c:pt idx="16">
                  <c:v>20</c:v>
                </c:pt>
                <c:pt idx="17" formatCode="#,##0">
                  <c:v>30</c:v>
                </c:pt>
                <c:pt idx="18" formatCode="#,##0">
                  <c:v>35</c:v>
                </c:pt>
                <c:pt idx="19" formatCode="#,##0">
                  <c:v>25</c:v>
                </c:pt>
                <c:pt idx="20">
                  <c:v>30</c:v>
                </c:pt>
                <c:pt idx="21" formatCode="#,##0">
                  <c:v>15</c:v>
                </c:pt>
                <c:pt idx="22" formatCode="#,##0">
                  <c:v>20</c:v>
                </c:pt>
                <c:pt idx="23" formatCode="#,##0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463-4FF3-B431-514AA949E73F}"/>
            </c:ext>
          </c:extLst>
        </c:ser>
        <c:ser>
          <c:idx val="1"/>
          <c:order val="1"/>
          <c:tx>
            <c:strRef>
              <c:f>'C-Mercato del lavoro'!$C$145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'C-Mercato del lavoro'!$D$145:$AA$145</c:f>
              <c:numCache>
                <c:formatCode>General</c:formatCode>
                <c:ptCount val="24"/>
                <c:pt idx="0">
                  <c:v>45</c:v>
                </c:pt>
                <c:pt idx="1">
                  <c:v>30</c:v>
                </c:pt>
                <c:pt idx="2">
                  <c:v>40</c:v>
                </c:pt>
                <c:pt idx="3">
                  <c:v>30</c:v>
                </c:pt>
                <c:pt idx="4">
                  <c:v>35</c:v>
                </c:pt>
                <c:pt idx="5">
                  <c:v>25</c:v>
                </c:pt>
                <c:pt idx="6">
                  <c:v>25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25</c:v>
                </c:pt>
                <c:pt idx="13">
                  <c:v>10</c:v>
                </c:pt>
                <c:pt idx="14">
                  <c:v>15</c:v>
                </c:pt>
                <c:pt idx="15">
                  <c:v>10</c:v>
                </c:pt>
                <c:pt idx="16">
                  <c:v>35</c:v>
                </c:pt>
                <c:pt idx="17" formatCode="#,##0">
                  <c:v>15</c:v>
                </c:pt>
                <c:pt idx="18" formatCode="#,##0">
                  <c:v>20</c:v>
                </c:pt>
                <c:pt idx="19" formatCode="#,##0">
                  <c:v>40</c:v>
                </c:pt>
                <c:pt idx="20">
                  <c:v>20</c:v>
                </c:pt>
                <c:pt idx="21" formatCode="#,##0">
                  <c:v>20</c:v>
                </c:pt>
                <c:pt idx="22" formatCode="#,##0">
                  <c:v>25</c:v>
                </c:pt>
                <c:pt idx="23" formatCode="#,##0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463-4FF3-B431-514AA949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"/>
      </c:valAx>
      <c:valAx>
        <c:axId val="627921336"/>
        <c:scaling>
          <c:orientation val="minMax"/>
          <c:max val="50"/>
          <c:min val="-2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6C-4424-AEA6-AE08496772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06C-4424-AEA6-AE08496772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06C-4424-AEA6-AE08496772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locali'!$B$34:$B$36</c:f>
              <c:strCache>
                <c:ptCount val="3"/>
                <c:pt idx="0">
                  <c:v>Commercio</c:v>
                </c:pt>
                <c:pt idx="1">
                  <c:v>Turismo</c:v>
                </c:pt>
                <c:pt idx="2">
                  <c:v>Servizi</c:v>
                </c:pt>
              </c:strCache>
            </c:strRef>
          </c:cat>
          <c:val>
            <c:numRef>
              <c:f>'Unità locali'!$D$34:$D$36</c:f>
              <c:numCache>
                <c:formatCode>0.0%</c:formatCode>
                <c:ptCount val="3"/>
                <c:pt idx="0">
                  <c:v>0.35975956750604637</c:v>
                </c:pt>
                <c:pt idx="1">
                  <c:v>0.13163323374590979</c:v>
                </c:pt>
                <c:pt idx="2">
                  <c:v>0.50860719874804383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C-4424-AEA6-AE0849677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AB-460F-B989-7A22C23973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AB-460F-B989-7A22C23973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AB-460F-B989-7A22C23973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'T-Unità locali'!$B$27:$B$28</c:f>
              <c:strCache>
                <c:ptCount val="2"/>
                <c:pt idx="0">
                  <c:v>Servizi turistici</c:v>
                </c:pt>
                <c:pt idx="1">
                  <c:v>Tempo libero</c:v>
                </c:pt>
              </c:strCache>
            </c:strRef>
          </c:cat>
          <c:val>
            <c:numRef>
              <c:f>'T-Unità locali'!$D$27:$D$28</c:f>
              <c:numCache>
                <c:formatCode>0.0%</c:formatCode>
                <c:ptCount val="2"/>
                <c:pt idx="0">
                  <c:v>0.83842204809510945</c:v>
                </c:pt>
                <c:pt idx="1">
                  <c:v>0.16157795190489058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AB-460F-B989-7A22C2397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CATEGORIA TURISTICA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4D-4963-9E43-A93A0CCDBA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4D-4963-9E43-A93A0CCDBA2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4D-4963-9E43-A93A0CCDBA2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('T-Unità locali'!$B$33,'T-Unità locali'!$B$38)</c:f>
              <c:strCache>
                <c:ptCount val="2"/>
                <c:pt idx="0">
                  <c:v>Servizi turistici</c:v>
                </c:pt>
                <c:pt idx="1">
                  <c:v>Tempo libero</c:v>
                </c:pt>
              </c:strCache>
            </c:strRef>
          </c:cat>
          <c:val>
            <c:numRef>
              <c:f>('T-Unità locali'!$D$33,'T-Unità locali'!$D$38)</c:f>
              <c:numCache>
                <c:formatCode>0.0%</c:formatCode>
                <c:ptCount val="2"/>
                <c:pt idx="0">
                  <c:v>0.83842204809510945</c:v>
                </c:pt>
                <c:pt idx="1">
                  <c:v>0.16157795190489058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4D-4963-9E43-A93A0CCDB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locali'!$T$48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766-4BEF-9DC5-9ADD47B1447C}"/>
              </c:ext>
            </c:extLst>
          </c:dPt>
          <c:val>
            <c:numRef>
              <c:f>'T-Unità locali'!$U$48:$Z$48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320-48F9-B26A-CCDF3549D895}"/>
            </c:ext>
          </c:extLst>
        </c:ser>
        <c:ser>
          <c:idx val="1"/>
          <c:order val="1"/>
          <c:tx>
            <c:strRef>
              <c:f>'T-Unità locali'!$T$49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66-4BEF-9DC5-9ADD47B1447C}"/>
              </c:ext>
            </c:extLst>
          </c:dPt>
          <c:val>
            <c:numRef>
              <c:f>'T-Unità locali'!$U$49:$Z$49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320-48F9-B26A-CCDF3549D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locali'!$T$61</c:f>
              <c:strCache>
                <c:ptCount val="1"/>
                <c:pt idx="0">
                  <c:v>Servizi turistici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3-4825-B9E9-6DD95AC08A81}"/>
              </c:ext>
            </c:extLst>
          </c:dPt>
          <c:cat>
            <c:strRef>
              <c:f>'T-Unità locali'!$U$60:$Z$60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locali'!$U$61:$Z$61</c:f>
              <c:numCache>
                <c:formatCode>#,##0</c:formatCode>
                <c:ptCount val="6"/>
                <c:pt idx="0">
                  <c:v>100</c:v>
                </c:pt>
                <c:pt idx="1">
                  <c:v>101.37030995106035</c:v>
                </c:pt>
                <c:pt idx="2">
                  <c:v>101.59869494290375</c:v>
                </c:pt>
                <c:pt idx="3">
                  <c:v>101.14192495921696</c:v>
                </c:pt>
                <c:pt idx="4">
                  <c:v>101.99021207177815</c:v>
                </c:pt>
                <c:pt idx="5">
                  <c:v>101.23980424143556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56-4A33-9164-FAEC29624673}"/>
            </c:ext>
          </c:extLst>
        </c:ser>
        <c:ser>
          <c:idx val="1"/>
          <c:order val="1"/>
          <c:tx>
            <c:strRef>
              <c:f>'T-Unità locali'!$T$62</c:f>
              <c:strCache>
                <c:ptCount val="1"/>
                <c:pt idx="0">
                  <c:v>Tempo libero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CE3-4825-B9E9-6DD95AC08A81}"/>
              </c:ext>
            </c:extLst>
          </c:dPt>
          <c:cat>
            <c:strRef>
              <c:f>'T-Unità locali'!$U$60:$Z$60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locali'!$U$62:$Z$62</c:f>
              <c:numCache>
                <c:formatCode>#,##0</c:formatCode>
                <c:ptCount val="6"/>
                <c:pt idx="0">
                  <c:v>100</c:v>
                </c:pt>
                <c:pt idx="1">
                  <c:v>101.8018018018018</c:v>
                </c:pt>
                <c:pt idx="2">
                  <c:v>103.42342342342343</c:v>
                </c:pt>
                <c:pt idx="3">
                  <c:v>104.86486486486486</c:v>
                </c:pt>
                <c:pt idx="4">
                  <c:v>107.2072072072072</c:v>
                </c:pt>
                <c:pt idx="5">
                  <c:v>107.74774774774775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56-4A33-9164-FAEC29624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SERVIZI</a:t>
            </a:r>
            <a:r>
              <a:rPr lang="it-IT" b="1" baseline="0"/>
              <a:t> TURISTICI</a:t>
            </a:r>
            <a:endParaRPr lang="it-IT" b="1"/>
          </a:p>
        </c:rich>
      </c:tx>
      <c:layout>
        <c:manualLayout>
          <c:xMode val="edge"/>
          <c:yMode val="edge"/>
          <c:x val="0.36456711332136116"/>
          <c:y val="4.005722460658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locali'!$T$78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locali'!$U$78:$Z$78</c:f>
              <c:numCache>
                <c:formatCode>#,##0</c:formatCode>
                <c:ptCount val="6"/>
                <c:pt idx="0">
                  <c:v>100</c:v>
                </c:pt>
                <c:pt idx="1">
                  <c:v>106.34920634920636</c:v>
                </c:pt>
                <c:pt idx="2">
                  <c:v>114.28571428571428</c:v>
                </c:pt>
                <c:pt idx="3">
                  <c:v>112.16931216931216</c:v>
                </c:pt>
                <c:pt idx="4">
                  <c:v>115.60846560846561</c:v>
                </c:pt>
                <c:pt idx="5">
                  <c:v>125.39682539682539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A9-42E9-812F-8EBB2083FA2C}"/>
            </c:ext>
          </c:extLst>
        </c:ser>
        <c:ser>
          <c:idx val="1"/>
          <c:order val="1"/>
          <c:tx>
            <c:strRef>
              <c:f>'T-Unità locali'!$T$79</c:f>
              <c:strCache>
                <c:ptCount val="1"/>
                <c:pt idx="0">
                  <c:v>Ristorazione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locali'!$U$79:$Z$79</c:f>
              <c:numCache>
                <c:formatCode>#,##0</c:formatCode>
                <c:ptCount val="6"/>
                <c:pt idx="0">
                  <c:v>100</c:v>
                </c:pt>
                <c:pt idx="1">
                  <c:v>100.98738343390016</c:v>
                </c:pt>
                <c:pt idx="2">
                  <c:v>100.71311025781679</c:v>
                </c:pt>
                <c:pt idx="3">
                  <c:v>100.3108429328945</c:v>
                </c:pt>
                <c:pt idx="4">
                  <c:v>100.93252879868348</c:v>
                </c:pt>
                <c:pt idx="5">
                  <c:v>99.37831413421101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A9-42E9-812F-8EBB2083FA2C}"/>
            </c:ext>
          </c:extLst>
        </c:ser>
        <c:ser>
          <c:idx val="2"/>
          <c:order val="2"/>
          <c:tx>
            <c:strRef>
              <c:f>'T-Unità locali'!$T$80</c:f>
              <c:strCache>
                <c:ptCount val="1"/>
                <c:pt idx="0">
                  <c:v>Agenzie di viaggi e tour operator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locali'!$U$80:$Z$80</c:f>
              <c:numCache>
                <c:formatCode>#,##0</c:formatCode>
                <c:ptCount val="6"/>
                <c:pt idx="0">
                  <c:v>100</c:v>
                </c:pt>
                <c:pt idx="1">
                  <c:v>101.95121951219512</c:v>
                </c:pt>
                <c:pt idx="2">
                  <c:v>102.92682926829269</c:v>
                </c:pt>
                <c:pt idx="3">
                  <c:v>99.024390243902445</c:v>
                </c:pt>
                <c:pt idx="4">
                  <c:v>98.048780487804876</c:v>
                </c:pt>
                <c:pt idx="5">
                  <c:v>98.536585365853654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EA9-42E9-812F-8EBB2083FA2C}"/>
            </c:ext>
          </c:extLst>
        </c:ser>
        <c:ser>
          <c:idx val="3"/>
          <c:order val="3"/>
          <c:tx>
            <c:strRef>
              <c:f>'T-Unità locali'!$T$81</c:f>
              <c:strCache>
                <c:ptCount val="1"/>
                <c:pt idx="0">
                  <c:v>Organizzazione di convegni e fiere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locali'!$U$81:$Z$81</c:f>
              <c:numCache>
                <c:formatCode>#,##0</c:formatCode>
                <c:ptCount val="6"/>
                <c:pt idx="0">
                  <c:v>100</c:v>
                </c:pt>
                <c:pt idx="1">
                  <c:v>102.56410256410255</c:v>
                </c:pt>
                <c:pt idx="2">
                  <c:v>98.71794871794873</c:v>
                </c:pt>
                <c:pt idx="3">
                  <c:v>111.53846153846155</c:v>
                </c:pt>
                <c:pt idx="4">
                  <c:v>120.51282051282051</c:v>
                </c:pt>
                <c:pt idx="5">
                  <c:v>121.79487179487178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EA9-42E9-812F-8EBB2083F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C4-4184-A73B-28A2BDF84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C4-4184-A73B-28A2BDF84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C4-4184-A73B-28A2BDF84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C4-4184-A73B-28A2BDF84B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C4-4184-A73B-28A2BDF84B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C4-4184-A73B-28A2BDF84B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C4-4184-A73B-28A2BDF84BE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4-4184-A73B-28A2BDF84BE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4-4184-A73B-28A2BDF84BE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4-4184-A73B-28A2BDF84BE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C4-4184-A73B-28A2BDF84BE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C4-4184-A73B-28A2BDF84BE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C4-4184-A73B-28A2BDF84BE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'T-Unità locali'!$B$11:$B$17</c:f>
            </c:multiLvlStrRef>
          </c:cat>
          <c:val>
            <c:numRef>
              <c:f>'T-Unità locali'!$C$11:$C$17</c:f>
            </c:numRef>
          </c:val>
          <c:extLst>
            <c:ext xmlns:c16="http://schemas.microsoft.com/office/drawing/2014/chart" uri="{C3380CC4-5D6E-409C-BE32-E72D297353CC}">
              <c16:uniqueId val="{0000000E-EEC4-4184-A73B-28A2BDF84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TURISTICA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('T-Unità locali'!$B$34:$B$37,'T-Unità locali'!$B$39:$B$40)</c:f>
              <c:strCache>
                <c:ptCount val="6"/>
                <c:pt idx="0">
                  <c:v>Alberghi e strutture ricettive</c:v>
                </c:pt>
                <c:pt idx="1">
                  <c:v>Ristorazione</c:v>
                </c:pt>
                <c:pt idx="2">
                  <c:v>Agenzie di viaggi e tour operator</c:v>
                </c:pt>
                <c:pt idx="3">
                  <c:v>Organizzazione di convegni e fiere</c:v>
                </c:pt>
                <c:pt idx="4">
                  <c:v>Arte, cultura e intrattenimento</c:v>
                </c:pt>
                <c:pt idx="5">
                  <c:v>Attività sportive e centri benessere</c:v>
                </c:pt>
              </c:strCache>
            </c:strRef>
          </c:cat>
          <c:val>
            <c:numRef>
              <c:f>('T-Unità locali'!$D$34:$D$37,'T-Unità locali'!$D$39:$D$40)</c:f>
              <c:numCache>
                <c:formatCode>0.0%</c:formatCode>
                <c:ptCount val="6"/>
                <c:pt idx="0">
                  <c:v>6.4036746825182386E-2</c:v>
                </c:pt>
                <c:pt idx="1">
                  <c:v>0.73426101053769255</c:v>
                </c:pt>
                <c:pt idx="2">
                  <c:v>2.7289921642799243E-2</c:v>
                </c:pt>
                <c:pt idx="3">
                  <c:v>1.2834369089435287E-2</c:v>
                </c:pt>
                <c:pt idx="4">
                  <c:v>4.6609024587949202E-2</c:v>
                </c:pt>
                <c:pt idx="5">
                  <c:v>0.11496892731694136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6-4B39-9ACE-5BB5BDA49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457536"/>
        <c:axId val="426453600"/>
      </c:barChart>
      <c:catAx>
        <c:axId val="4264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26453600"/>
        <c:crosses val="autoZero"/>
        <c:auto val="1"/>
        <c:lblAlgn val="ctr"/>
        <c:lblOffset val="100"/>
        <c:noMultiLvlLbl val="0"/>
      </c:catAx>
      <c:valAx>
        <c:axId val="4264536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2645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TEMPO LIBERO</a:t>
            </a:r>
          </a:p>
          <a:p>
            <a:pPr>
              <a:defRPr b="1"/>
            </a:pPr>
            <a:endParaRPr lang="it-IT" b="1"/>
          </a:p>
        </c:rich>
      </c:tx>
      <c:layout>
        <c:manualLayout>
          <c:xMode val="edge"/>
          <c:yMode val="edge"/>
          <c:x val="0.36456711332136116"/>
          <c:y val="4.005722460658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locali'!$T$84</c:f>
              <c:strCache>
                <c:ptCount val="1"/>
                <c:pt idx="0">
                  <c:v>Arte, cultura e intrattenimento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E4-429F-B1DB-07408752FC7B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locali'!$U$84:$Z$84</c:f>
              <c:numCache>
                <c:formatCode>#,##0</c:formatCode>
                <c:ptCount val="6"/>
                <c:pt idx="0">
                  <c:v>100</c:v>
                </c:pt>
                <c:pt idx="1">
                  <c:v>102.77777777777777</c:v>
                </c:pt>
                <c:pt idx="2">
                  <c:v>102.77777777777777</c:v>
                </c:pt>
                <c:pt idx="3">
                  <c:v>104.01234567901234</c:v>
                </c:pt>
                <c:pt idx="4">
                  <c:v>103.39506172839505</c:v>
                </c:pt>
                <c:pt idx="5">
                  <c:v>106.4814814814815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A9-42E9-812F-8EBB2083FA2C}"/>
            </c:ext>
          </c:extLst>
        </c:ser>
        <c:ser>
          <c:idx val="1"/>
          <c:order val="1"/>
          <c:tx>
            <c:strRef>
              <c:f>'T-Unità locali'!$T$85</c:f>
              <c:strCache>
                <c:ptCount val="1"/>
                <c:pt idx="0">
                  <c:v>Attività sportive e centri benessere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E4-429F-B1DB-07408752FC7B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'T-Unità locali'!$U$85:$Z$85</c:f>
              <c:numCache>
                <c:formatCode>#,##0</c:formatCode>
                <c:ptCount val="6"/>
                <c:pt idx="0">
                  <c:v>100</c:v>
                </c:pt>
                <c:pt idx="1">
                  <c:v>101.39949109414759</c:v>
                </c:pt>
                <c:pt idx="2">
                  <c:v>103.68956743002545</c:v>
                </c:pt>
                <c:pt idx="3">
                  <c:v>105.21628498727735</c:v>
                </c:pt>
                <c:pt idx="4">
                  <c:v>108.77862595419847</c:v>
                </c:pt>
                <c:pt idx="5">
                  <c:v>108.26972010178118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A9-42E9-812F-8EBB2083F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'T-Mercato del lavoro'!$C$134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AB-4D85-921B-5B60BAA3BE7D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D6-4E89-80AE-3F80BEB2EFD9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98-476B-A586-D8803549BBC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EA-4A34-ABF6-447E4EDC56E6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4B8-4430-8999-DE4AB740CB08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172-4922-B28D-1C3AEEBDA606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BC9-4369-ACA9-160A772DB85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119-4FAA-9716-4CCAA55E3969}"/>
              </c:ext>
            </c:extLst>
          </c:dPt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lavoro'!$D$134:$AA$134</c:f>
              <c:numCache>
                <c:formatCode>#,##0</c:formatCode>
                <c:ptCount val="24"/>
                <c:pt idx="0">
                  <c:v>170</c:v>
                </c:pt>
                <c:pt idx="1">
                  <c:v>295</c:v>
                </c:pt>
                <c:pt idx="2">
                  <c:v>-5</c:v>
                </c:pt>
                <c:pt idx="3">
                  <c:v>50</c:v>
                </c:pt>
                <c:pt idx="4">
                  <c:v>135</c:v>
                </c:pt>
                <c:pt idx="5">
                  <c:v>325</c:v>
                </c:pt>
                <c:pt idx="6">
                  <c:v>-115</c:v>
                </c:pt>
                <c:pt idx="7">
                  <c:v>40</c:v>
                </c:pt>
                <c:pt idx="8">
                  <c:v>70</c:v>
                </c:pt>
                <c:pt idx="9">
                  <c:v>195</c:v>
                </c:pt>
                <c:pt idx="10">
                  <c:v>-20</c:v>
                </c:pt>
                <c:pt idx="11">
                  <c:v>145</c:v>
                </c:pt>
                <c:pt idx="12">
                  <c:v>-470</c:v>
                </c:pt>
                <c:pt idx="13">
                  <c:v>-315</c:v>
                </c:pt>
                <c:pt idx="14">
                  <c:v>-85</c:v>
                </c:pt>
                <c:pt idx="15">
                  <c:v>-345</c:v>
                </c:pt>
                <c:pt idx="16">
                  <c:v>-465</c:v>
                </c:pt>
                <c:pt idx="17">
                  <c:v>445</c:v>
                </c:pt>
                <c:pt idx="18">
                  <c:v>355</c:v>
                </c:pt>
                <c:pt idx="19">
                  <c:v>115</c:v>
                </c:pt>
                <c:pt idx="20">
                  <c:v>-160</c:v>
                </c:pt>
                <c:pt idx="21">
                  <c:v>355</c:v>
                </c:pt>
                <c:pt idx="22">
                  <c:v>-125</c:v>
                </c:pt>
                <c:pt idx="23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AB-4D85-921B-5B60BAA3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'T-Mercato del lavoro'!$C$132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lavoro'!$D$132:$AA$132</c:f>
              <c:numCache>
                <c:formatCode>#,##0</c:formatCode>
                <c:ptCount val="24"/>
                <c:pt idx="0">
                  <c:v>1950</c:v>
                </c:pt>
                <c:pt idx="1">
                  <c:v>3120</c:v>
                </c:pt>
                <c:pt idx="2">
                  <c:v>2530</c:v>
                </c:pt>
                <c:pt idx="3">
                  <c:v>2495</c:v>
                </c:pt>
                <c:pt idx="4">
                  <c:v>2490</c:v>
                </c:pt>
                <c:pt idx="5">
                  <c:v>2760</c:v>
                </c:pt>
                <c:pt idx="6">
                  <c:v>2725</c:v>
                </c:pt>
                <c:pt idx="7">
                  <c:v>2750</c:v>
                </c:pt>
                <c:pt idx="8">
                  <c:v>2325</c:v>
                </c:pt>
                <c:pt idx="9">
                  <c:v>2410</c:v>
                </c:pt>
                <c:pt idx="10">
                  <c:v>2475</c:v>
                </c:pt>
                <c:pt idx="11">
                  <c:v>2610</c:v>
                </c:pt>
                <c:pt idx="12">
                  <c:v>1640</c:v>
                </c:pt>
                <c:pt idx="13">
                  <c:v>1030</c:v>
                </c:pt>
                <c:pt idx="14">
                  <c:v>2060</c:v>
                </c:pt>
                <c:pt idx="15">
                  <c:v>1150</c:v>
                </c:pt>
                <c:pt idx="16" formatCode="General">
                  <c:v>710</c:v>
                </c:pt>
                <c:pt idx="17">
                  <c:v>2185</c:v>
                </c:pt>
                <c:pt idx="18">
                  <c:v>3010</c:v>
                </c:pt>
                <c:pt idx="19">
                  <c:v>2755</c:v>
                </c:pt>
                <c:pt idx="20" formatCode="General">
                  <c:v>1840</c:v>
                </c:pt>
                <c:pt idx="21">
                  <c:v>2900</c:v>
                </c:pt>
                <c:pt idx="22">
                  <c:v>3110</c:v>
                </c:pt>
                <c:pt idx="23">
                  <c:v>2815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AB-4D85-921B-5B60BAA3BE7D}"/>
            </c:ext>
          </c:extLst>
        </c:ser>
        <c:ser>
          <c:idx val="1"/>
          <c:order val="1"/>
          <c:tx>
            <c:strRef>
              <c:f>'T-Mercato del lavoro'!$C$133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lavoro'!$D$133:$AA$133</c:f>
              <c:numCache>
                <c:formatCode>#,##0</c:formatCode>
                <c:ptCount val="24"/>
                <c:pt idx="0">
                  <c:v>1780</c:v>
                </c:pt>
                <c:pt idx="1">
                  <c:v>2825</c:v>
                </c:pt>
                <c:pt idx="2">
                  <c:v>2535</c:v>
                </c:pt>
                <c:pt idx="3">
                  <c:v>2445</c:v>
                </c:pt>
                <c:pt idx="4">
                  <c:v>2355</c:v>
                </c:pt>
                <c:pt idx="5">
                  <c:v>2435</c:v>
                </c:pt>
                <c:pt idx="6">
                  <c:v>2840</c:v>
                </c:pt>
                <c:pt idx="7">
                  <c:v>2710</c:v>
                </c:pt>
                <c:pt idx="8">
                  <c:v>2255</c:v>
                </c:pt>
                <c:pt idx="9">
                  <c:v>2215</c:v>
                </c:pt>
                <c:pt idx="10">
                  <c:v>2495</c:v>
                </c:pt>
                <c:pt idx="11">
                  <c:v>2465</c:v>
                </c:pt>
                <c:pt idx="12">
                  <c:v>2110</c:v>
                </c:pt>
                <c:pt idx="13">
                  <c:v>1345</c:v>
                </c:pt>
                <c:pt idx="14">
                  <c:v>2145</c:v>
                </c:pt>
                <c:pt idx="15">
                  <c:v>1495</c:v>
                </c:pt>
                <c:pt idx="16">
                  <c:v>1175</c:v>
                </c:pt>
                <c:pt idx="17">
                  <c:v>1740</c:v>
                </c:pt>
                <c:pt idx="18">
                  <c:v>2655</c:v>
                </c:pt>
                <c:pt idx="19">
                  <c:v>2640</c:v>
                </c:pt>
                <c:pt idx="20">
                  <c:v>2000</c:v>
                </c:pt>
                <c:pt idx="21">
                  <c:v>2545</c:v>
                </c:pt>
                <c:pt idx="22">
                  <c:v>3235</c:v>
                </c:pt>
                <c:pt idx="23">
                  <c:v>2630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AAB-4D85-921B-5B60BAA3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4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00"/>
      </c:valAx>
      <c:valAx>
        <c:axId val="627921336"/>
        <c:scaling>
          <c:orientation val="minMax"/>
          <c:max val="4000"/>
          <c:min val="-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'T-Mercato del lavoro'!$C$140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73-4851-BB5D-BD7113FCD688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7-459E-8A70-CBA6A59144C7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B3-45EE-9DAA-45923B9CD15F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5A-4A50-9112-B2A99850892A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503-4FC1-8DD6-F800506946EA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40D-46BF-AC44-B9E0AD8B3848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DEF-41B3-9C61-7BB419D6A7E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C58-4F04-8A3A-E78BD8280153}"/>
              </c:ext>
            </c:extLst>
          </c:dPt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lavoro'!$D$140:$AA$140</c:f>
              <c:numCache>
                <c:formatCode>#,##0</c:formatCode>
                <c:ptCount val="24"/>
                <c:pt idx="0">
                  <c:v>320</c:v>
                </c:pt>
                <c:pt idx="1">
                  <c:v>1405</c:v>
                </c:pt>
                <c:pt idx="2">
                  <c:v>290</c:v>
                </c:pt>
                <c:pt idx="3">
                  <c:v>285</c:v>
                </c:pt>
                <c:pt idx="4">
                  <c:v>-245</c:v>
                </c:pt>
                <c:pt idx="5">
                  <c:v>590</c:v>
                </c:pt>
                <c:pt idx="6">
                  <c:v>70</c:v>
                </c:pt>
                <c:pt idx="7">
                  <c:v>5</c:v>
                </c:pt>
                <c:pt idx="8">
                  <c:v>-100</c:v>
                </c:pt>
                <c:pt idx="9">
                  <c:v>420</c:v>
                </c:pt>
                <c:pt idx="10">
                  <c:v>-10</c:v>
                </c:pt>
                <c:pt idx="11">
                  <c:v>110</c:v>
                </c:pt>
                <c:pt idx="12">
                  <c:v>-550</c:v>
                </c:pt>
                <c:pt idx="13">
                  <c:v>-195</c:v>
                </c:pt>
                <c:pt idx="14">
                  <c:v>165</c:v>
                </c:pt>
                <c:pt idx="15">
                  <c:v>-335</c:v>
                </c:pt>
                <c:pt idx="16">
                  <c:v>-590</c:v>
                </c:pt>
                <c:pt idx="17">
                  <c:v>725</c:v>
                </c:pt>
                <c:pt idx="18">
                  <c:v>305</c:v>
                </c:pt>
                <c:pt idx="19">
                  <c:v>240</c:v>
                </c:pt>
                <c:pt idx="20">
                  <c:v>-330</c:v>
                </c:pt>
                <c:pt idx="21">
                  <c:v>500</c:v>
                </c:pt>
                <c:pt idx="22">
                  <c:v>45</c:v>
                </c:pt>
                <c:pt idx="23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3-4851-BB5D-BD7113F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'T-Mercato del lavoro'!$C$138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lavoro'!$D$138:$AA$138</c:f>
              <c:numCache>
                <c:formatCode>#,##0</c:formatCode>
                <c:ptCount val="24"/>
                <c:pt idx="0" formatCode="General">
                  <c:v>790</c:v>
                </c:pt>
                <c:pt idx="1">
                  <c:v>2450</c:v>
                </c:pt>
                <c:pt idx="2">
                  <c:v>1285</c:v>
                </c:pt>
                <c:pt idx="3">
                  <c:v>1380</c:v>
                </c:pt>
                <c:pt idx="4">
                  <c:v>1025</c:v>
                </c:pt>
                <c:pt idx="5">
                  <c:v>1565</c:v>
                </c:pt>
                <c:pt idx="6">
                  <c:v>1155</c:v>
                </c:pt>
                <c:pt idx="7">
                  <c:v>1375</c:v>
                </c:pt>
                <c:pt idx="8">
                  <c:v>1270</c:v>
                </c:pt>
                <c:pt idx="9">
                  <c:v>1460</c:v>
                </c:pt>
                <c:pt idx="10">
                  <c:v>1300</c:v>
                </c:pt>
                <c:pt idx="11">
                  <c:v>1530</c:v>
                </c:pt>
                <c:pt idx="12" formatCode="General">
                  <c:v>875</c:v>
                </c:pt>
                <c:pt idx="13" formatCode="General">
                  <c:v>735</c:v>
                </c:pt>
                <c:pt idx="14">
                  <c:v>1130</c:v>
                </c:pt>
                <c:pt idx="15" formatCode="General">
                  <c:v>730</c:v>
                </c:pt>
                <c:pt idx="16">
                  <c:v>480</c:v>
                </c:pt>
                <c:pt idx="17">
                  <c:v>1455</c:v>
                </c:pt>
                <c:pt idx="18">
                  <c:v>1350</c:v>
                </c:pt>
                <c:pt idx="19">
                  <c:v>1475</c:v>
                </c:pt>
                <c:pt idx="20">
                  <c:v>1065</c:v>
                </c:pt>
                <c:pt idx="21">
                  <c:v>1655</c:v>
                </c:pt>
                <c:pt idx="22">
                  <c:v>1380</c:v>
                </c:pt>
                <c:pt idx="23">
                  <c:v>1280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973-4851-BB5D-BD7113FCD688}"/>
            </c:ext>
          </c:extLst>
        </c:ser>
        <c:ser>
          <c:idx val="1"/>
          <c:order val="1"/>
          <c:tx>
            <c:strRef>
              <c:f>'T-Mercato del lavoro'!$C$139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lavoro'!$D$139:$AA$139</c:f>
              <c:numCache>
                <c:formatCode>#,##0</c:formatCode>
                <c:ptCount val="24"/>
                <c:pt idx="0" formatCode="General">
                  <c:v>470</c:v>
                </c:pt>
                <c:pt idx="1">
                  <c:v>1045</c:v>
                </c:pt>
                <c:pt idx="2" formatCode="General">
                  <c:v>995</c:v>
                </c:pt>
                <c:pt idx="3">
                  <c:v>1095</c:v>
                </c:pt>
                <c:pt idx="4">
                  <c:v>1270</c:v>
                </c:pt>
                <c:pt idx="5" formatCode="General">
                  <c:v>975</c:v>
                </c:pt>
                <c:pt idx="6">
                  <c:v>1085</c:v>
                </c:pt>
                <c:pt idx="7">
                  <c:v>1370</c:v>
                </c:pt>
                <c:pt idx="8">
                  <c:v>1370</c:v>
                </c:pt>
                <c:pt idx="9">
                  <c:v>1040</c:v>
                </c:pt>
                <c:pt idx="10">
                  <c:v>1310</c:v>
                </c:pt>
                <c:pt idx="11">
                  <c:v>1420</c:v>
                </c:pt>
                <c:pt idx="12">
                  <c:v>1425</c:v>
                </c:pt>
                <c:pt idx="13" formatCode="General">
                  <c:v>930</c:v>
                </c:pt>
                <c:pt idx="14" formatCode="General">
                  <c:v>965</c:v>
                </c:pt>
                <c:pt idx="15">
                  <c:v>1065</c:v>
                </c:pt>
                <c:pt idx="16">
                  <c:v>1070</c:v>
                </c:pt>
                <c:pt idx="17">
                  <c:v>730</c:v>
                </c:pt>
                <c:pt idx="18">
                  <c:v>1045</c:v>
                </c:pt>
                <c:pt idx="19">
                  <c:v>1235</c:v>
                </c:pt>
                <c:pt idx="20">
                  <c:v>1395</c:v>
                </c:pt>
                <c:pt idx="21">
                  <c:v>1155</c:v>
                </c:pt>
                <c:pt idx="22">
                  <c:v>1335</c:v>
                </c:pt>
                <c:pt idx="23">
                  <c:v>1380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973-4851-BB5D-BD7113F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300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600"/>
      </c:valAx>
      <c:valAx>
        <c:axId val="627921336"/>
        <c:scaling>
          <c:orientation val="minMax"/>
          <c:max val="5000"/>
          <c:min val="-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02-47AA-A52D-7AFE30A637A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02-47AA-A52D-7AFE30A637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02-47AA-A52D-7AFE30A637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locali'!$B$45:$B$47</c:f>
              <c:strCache>
                <c:ptCount val="3"/>
                <c:pt idx="0">
                  <c:v>Sede principale</c:v>
                </c:pt>
                <c:pt idx="1">
                  <c:v>U.L. con sede in provincia</c:v>
                </c:pt>
                <c:pt idx="2">
                  <c:v>U.L. con sede fuori provincia</c:v>
                </c:pt>
              </c:strCache>
            </c:strRef>
          </c:cat>
          <c:val>
            <c:numRef>
              <c:f>'Unità locali'!$D$45:$D$47</c:f>
              <c:numCache>
                <c:formatCode>0.0%</c:formatCode>
                <c:ptCount val="3"/>
                <c:pt idx="0">
                  <c:v>0.77521695831554982</c:v>
                </c:pt>
                <c:pt idx="1">
                  <c:v>0.13431853748755157</c:v>
                </c:pt>
                <c:pt idx="2">
                  <c:v>9.0464504196898568E-2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2-47AA-A52D-7AFE30A63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345560"/>
        <c:axId val="858346216"/>
      </c:barChart>
      <c:catAx>
        <c:axId val="8583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8346216"/>
        <c:crosses val="autoZero"/>
        <c:auto val="1"/>
        <c:lblAlgn val="ctr"/>
        <c:lblOffset val="100"/>
        <c:noMultiLvlLbl val="0"/>
      </c:catAx>
      <c:valAx>
        <c:axId val="8583462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834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'T-Mercato del lavoro'!$C$146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17-41F2-910E-3E4A04797A7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8C-41A1-AA66-DB4B5668759C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B27-4F87-B37C-28B2FF365B2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E-4D5A-ADED-C37F92C5071E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2A2-4DE7-A3D1-B3B8232FA0C4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6E2-4BF0-BA72-1585BE2D50AC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9C3-4E5B-98A6-0764C45A6873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993-4515-84E9-E580E78D2108}"/>
              </c:ext>
            </c:extLst>
          </c:dPt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lavoro'!$D$146:$AA$146</c:f>
              <c:numCache>
                <c:formatCode>#,##0</c:formatCode>
                <c:ptCount val="24"/>
                <c:pt idx="0">
                  <c:v>-20</c:v>
                </c:pt>
                <c:pt idx="1">
                  <c:v>-10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-45</c:v>
                </c:pt>
                <c:pt idx="7">
                  <c:v>40</c:v>
                </c:pt>
                <c:pt idx="8">
                  <c:v>-20</c:v>
                </c:pt>
                <c:pt idx="9">
                  <c:v>0</c:v>
                </c:pt>
                <c:pt idx="10">
                  <c:v>35</c:v>
                </c:pt>
                <c:pt idx="11">
                  <c:v>50</c:v>
                </c:pt>
                <c:pt idx="12">
                  <c:v>-100</c:v>
                </c:pt>
                <c:pt idx="13">
                  <c:v>-30</c:v>
                </c:pt>
                <c:pt idx="14">
                  <c:v>0</c:v>
                </c:pt>
                <c:pt idx="15">
                  <c:v>10</c:v>
                </c:pt>
                <c:pt idx="16">
                  <c:v>-85</c:v>
                </c:pt>
                <c:pt idx="17">
                  <c:v>10</c:v>
                </c:pt>
                <c:pt idx="18">
                  <c:v>75</c:v>
                </c:pt>
                <c:pt idx="19">
                  <c:v>20</c:v>
                </c:pt>
                <c:pt idx="20">
                  <c:v>-70</c:v>
                </c:pt>
                <c:pt idx="21">
                  <c:v>-25</c:v>
                </c:pt>
                <c:pt idx="22">
                  <c:v>-15</c:v>
                </c:pt>
                <c:pt idx="2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7-41F2-910E-3E4A04797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'T-Mercato del lavoro'!$C$144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lavoro'!$D$144:$AA$144</c:f>
              <c:numCache>
                <c:formatCode>#,##0</c:formatCode>
                <c:ptCount val="24"/>
                <c:pt idx="0">
                  <c:v>360</c:v>
                </c:pt>
                <c:pt idx="1">
                  <c:v>240</c:v>
                </c:pt>
                <c:pt idx="2">
                  <c:v>430</c:v>
                </c:pt>
                <c:pt idx="3">
                  <c:v>430</c:v>
                </c:pt>
                <c:pt idx="4">
                  <c:v>420</c:v>
                </c:pt>
                <c:pt idx="5">
                  <c:v>275</c:v>
                </c:pt>
                <c:pt idx="6">
                  <c:v>420</c:v>
                </c:pt>
                <c:pt idx="7">
                  <c:v>435</c:v>
                </c:pt>
                <c:pt idx="8">
                  <c:v>285</c:v>
                </c:pt>
                <c:pt idx="9">
                  <c:v>205</c:v>
                </c:pt>
                <c:pt idx="10">
                  <c:v>365</c:v>
                </c:pt>
                <c:pt idx="11">
                  <c:v>310</c:v>
                </c:pt>
                <c:pt idx="12">
                  <c:v>240</c:v>
                </c:pt>
                <c:pt idx="13">
                  <c:v>40</c:v>
                </c:pt>
                <c:pt idx="14">
                  <c:v>435</c:v>
                </c:pt>
                <c:pt idx="15">
                  <c:v>125</c:v>
                </c:pt>
                <c:pt idx="16" formatCode="General">
                  <c:v>110</c:v>
                </c:pt>
                <c:pt idx="17">
                  <c:v>250</c:v>
                </c:pt>
                <c:pt idx="18">
                  <c:v>600</c:v>
                </c:pt>
                <c:pt idx="19">
                  <c:v>300</c:v>
                </c:pt>
                <c:pt idx="20" formatCode="General">
                  <c:v>210</c:v>
                </c:pt>
                <c:pt idx="21">
                  <c:v>350</c:v>
                </c:pt>
                <c:pt idx="22">
                  <c:v>605</c:v>
                </c:pt>
                <c:pt idx="23">
                  <c:v>390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C17-41F2-910E-3E4A04797A71}"/>
            </c:ext>
          </c:extLst>
        </c:ser>
        <c:ser>
          <c:idx val="1"/>
          <c:order val="1"/>
          <c:tx>
            <c:strRef>
              <c:f>'T-Mercato del lavoro'!$C$145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lavoro'!$D$130:$AA$131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'T-Mercato del lavoro'!$D$145:$AA$145</c:f>
              <c:numCache>
                <c:formatCode>General</c:formatCode>
                <c:ptCount val="24"/>
                <c:pt idx="0">
                  <c:v>380</c:v>
                </c:pt>
                <c:pt idx="1">
                  <c:v>250</c:v>
                </c:pt>
                <c:pt idx="2">
                  <c:v>415</c:v>
                </c:pt>
                <c:pt idx="3">
                  <c:v>405</c:v>
                </c:pt>
                <c:pt idx="4">
                  <c:v>385</c:v>
                </c:pt>
                <c:pt idx="5">
                  <c:v>230</c:v>
                </c:pt>
                <c:pt idx="6">
                  <c:v>465</c:v>
                </c:pt>
                <c:pt idx="7">
                  <c:v>395</c:v>
                </c:pt>
                <c:pt idx="8">
                  <c:v>305</c:v>
                </c:pt>
                <c:pt idx="9">
                  <c:v>205</c:v>
                </c:pt>
                <c:pt idx="10">
                  <c:v>330</c:v>
                </c:pt>
                <c:pt idx="11">
                  <c:v>260</c:v>
                </c:pt>
                <c:pt idx="12">
                  <c:v>340</c:v>
                </c:pt>
                <c:pt idx="13">
                  <c:v>70</c:v>
                </c:pt>
                <c:pt idx="14">
                  <c:v>435</c:v>
                </c:pt>
                <c:pt idx="15">
                  <c:v>115</c:v>
                </c:pt>
                <c:pt idx="16">
                  <c:v>195</c:v>
                </c:pt>
                <c:pt idx="17" formatCode="#,##0">
                  <c:v>240</c:v>
                </c:pt>
                <c:pt idx="18" formatCode="#,##0">
                  <c:v>525</c:v>
                </c:pt>
                <c:pt idx="19" formatCode="#,##0">
                  <c:v>280</c:v>
                </c:pt>
                <c:pt idx="20">
                  <c:v>280</c:v>
                </c:pt>
                <c:pt idx="21" formatCode="#,##0">
                  <c:v>375</c:v>
                </c:pt>
                <c:pt idx="22" formatCode="#,##0">
                  <c:v>620</c:v>
                </c:pt>
                <c:pt idx="23" formatCode="#,##0">
                  <c:v>315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C17-41F2-910E-3E4A04797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8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200"/>
      </c:valAx>
      <c:valAx>
        <c:axId val="627921336"/>
        <c:scaling>
          <c:orientation val="minMax"/>
          <c:max val="400"/>
          <c:min val="-2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C-4313-8603-CC86902AA7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C-4313-8603-CC86902AA7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C-4313-8603-CC86902AA71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'S-Unità locali'!$B$27:$B$31</c:f>
              <c:strCache>
                <c:ptCount val="5"/>
                <c:pt idx="0">
                  <c:v>Trasporti, magazzinaggio e logistica</c:v>
                </c:pt>
                <c:pt idx="1">
                  <c:v>Servizi finanziari</c:v>
                </c:pt>
                <c:pt idx="2">
                  <c:v>Terziario avanzato </c:v>
                </c:pt>
                <c:pt idx="3">
                  <c:v>Servizi alla persona </c:v>
                </c:pt>
                <c:pt idx="4">
                  <c:v>Altri servizi alle imprese</c:v>
                </c:pt>
              </c:strCache>
            </c:strRef>
          </c:cat>
          <c:val>
            <c:numRef>
              <c:f>'S-Unità locali'!$D$27:$D$31</c:f>
              <c:numCache>
                <c:formatCode>0.0%</c:formatCode>
                <c:ptCount val="5"/>
                <c:pt idx="0">
                  <c:v>9.0699300699300697E-2</c:v>
                </c:pt>
                <c:pt idx="1">
                  <c:v>0.115</c:v>
                </c:pt>
                <c:pt idx="2">
                  <c:v>0.23807692307692307</c:v>
                </c:pt>
                <c:pt idx="3">
                  <c:v>0.23923076923076922</c:v>
                </c:pt>
                <c:pt idx="4">
                  <c:v>0.31699300699300698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AC-4313-8603-CC86902AA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locali'!$T$64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208-4360-B29A-82A5E56CAB1B}"/>
              </c:ext>
            </c:extLst>
          </c:dPt>
          <c:val>
            <c:numRef>
              <c:f>'S-Unità locali'!$U$64:$Z$64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'S-Unità locali'!$U$63:$Z$63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BB-4DE8-B278-7D6BC8F32267}"/>
            </c:ext>
          </c:extLst>
        </c:ser>
        <c:ser>
          <c:idx val="1"/>
          <c:order val="1"/>
          <c:tx>
            <c:strRef>
              <c:f>'S-Unità locali'!$T$65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08-4360-B29A-82A5E56CAB1B}"/>
              </c:ext>
            </c:extLst>
          </c:dPt>
          <c:val>
            <c:numRef>
              <c:f>'S-Unità locali'!$U$65:$Z$65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'S-Unità locali'!$U$63:$Z$63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ABB-4DE8-B278-7D6BC8F32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layout>
        <c:manualLayout>
          <c:xMode val="edge"/>
          <c:yMode val="edge"/>
          <c:x val="0.33638551771538228"/>
          <c:y val="3.7824993690447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locali'!$T$77</c:f>
              <c:strCache>
                <c:ptCount val="1"/>
                <c:pt idx="0">
                  <c:v>Trasporti, magazzinaggio e logistica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locali'!$U$77:$Z$77</c:f>
              <c:numCache>
                <c:formatCode>#,##0</c:formatCode>
                <c:ptCount val="6"/>
                <c:pt idx="0">
                  <c:v>100</c:v>
                </c:pt>
                <c:pt idx="1">
                  <c:v>98.913437160449121</c:v>
                </c:pt>
                <c:pt idx="2">
                  <c:v>97.500905469032958</c:v>
                </c:pt>
                <c:pt idx="3">
                  <c:v>96.378123868163712</c:v>
                </c:pt>
                <c:pt idx="4">
                  <c:v>95.508873596523003</c:v>
                </c:pt>
                <c:pt idx="5">
                  <c:v>93.951466859833403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A2-4E2A-87F5-9C43EE36D07A}"/>
            </c:ext>
          </c:extLst>
        </c:ser>
        <c:ser>
          <c:idx val="1"/>
          <c:order val="1"/>
          <c:tx>
            <c:strRef>
              <c:f>'S-Unità locali'!$T$78</c:f>
              <c:strCache>
                <c:ptCount val="1"/>
                <c:pt idx="0">
                  <c:v>Servizi finanziari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locali'!$U$78:$Z$78</c:f>
              <c:numCache>
                <c:formatCode>#,##0</c:formatCode>
                <c:ptCount val="6"/>
                <c:pt idx="0">
                  <c:v>100</c:v>
                </c:pt>
                <c:pt idx="1">
                  <c:v>99.060880829015545</c:v>
                </c:pt>
                <c:pt idx="2">
                  <c:v>100.45336787564767</c:v>
                </c:pt>
                <c:pt idx="3">
                  <c:v>102.42875647668394</c:v>
                </c:pt>
                <c:pt idx="4">
                  <c:v>104.17746113989637</c:v>
                </c:pt>
                <c:pt idx="5">
                  <c:v>106.50906735751295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A2-4E2A-87F5-9C43EE36D07A}"/>
            </c:ext>
          </c:extLst>
        </c:ser>
        <c:ser>
          <c:idx val="2"/>
          <c:order val="2"/>
          <c:tx>
            <c:strRef>
              <c:f>'S-Unità locali'!$T$79</c:f>
              <c:strCache>
                <c:ptCount val="1"/>
                <c:pt idx="0">
                  <c:v>Terziario avanzato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locali'!$U$79:$Z$79</c:f>
              <c:numCache>
                <c:formatCode>#,##0</c:formatCode>
                <c:ptCount val="6"/>
                <c:pt idx="0">
                  <c:v>100</c:v>
                </c:pt>
                <c:pt idx="1">
                  <c:v>102.43038789634637</c:v>
                </c:pt>
                <c:pt idx="2">
                  <c:v>104.94125221310155</c:v>
                </c:pt>
                <c:pt idx="3">
                  <c:v>105.60115886045389</c:v>
                </c:pt>
                <c:pt idx="4">
                  <c:v>108.45002414292613</c:v>
                </c:pt>
                <c:pt idx="5">
                  <c:v>109.59278931273137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6A2-4E2A-87F5-9C43EE36D07A}"/>
            </c:ext>
          </c:extLst>
        </c:ser>
        <c:ser>
          <c:idx val="3"/>
          <c:order val="3"/>
          <c:tx>
            <c:strRef>
              <c:f>'S-Unità locali'!$T$80</c:f>
              <c:strCache>
                <c:ptCount val="1"/>
                <c:pt idx="0">
                  <c:v>Servizi alla persona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locali'!$U$80:$Z$80</c:f>
              <c:numCache>
                <c:formatCode>#,##0</c:formatCode>
                <c:ptCount val="6"/>
                <c:pt idx="0">
                  <c:v>100</c:v>
                </c:pt>
                <c:pt idx="1">
                  <c:v>102.13358070500928</c:v>
                </c:pt>
                <c:pt idx="2">
                  <c:v>102.78293135435992</c:v>
                </c:pt>
                <c:pt idx="3">
                  <c:v>103.43228200371057</c:v>
                </c:pt>
                <c:pt idx="4">
                  <c:v>104.34446505875077</c:v>
                </c:pt>
                <c:pt idx="5">
                  <c:v>105.78231292517006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6A2-4E2A-87F5-9C43EE36D07A}"/>
            </c:ext>
          </c:extLst>
        </c:ser>
        <c:ser>
          <c:idx val="4"/>
          <c:order val="4"/>
          <c:tx>
            <c:strRef>
              <c:f>'S-Unità locali'!$T$81</c:f>
              <c:strCache>
                <c:ptCount val="1"/>
                <c:pt idx="0">
                  <c:v>Altri servizi alle imprese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locali'!$U$81:$Z$81</c:f>
              <c:numCache>
                <c:formatCode>#,##0</c:formatCode>
                <c:ptCount val="6"/>
                <c:pt idx="0">
                  <c:v>100</c:v>
                </c:pt>
                <c:pt idx="1">
                  <c:v>102.06621556307395</c:v>
                </c:pt>
                <c:pt idx="2">
                  <c:v>103.54035766070567</c:v>
                </c:pt>
                <c:pt idx="3">
                  <c:v>105.28032866118897</c:v>
                </c:pt>
                <c:pt idx="4">
                  <c:v>107.39487675205413</c:v>
                </c:pt>
                <c:pt idx="5">
                  <c:v>109.54567423876269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6A2-4E2A-87F5-9C43EE36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ax val="110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SERVIZI FINANZIARI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locali'!$T$93</c:f>
              <c:strCache>
                <c:ptCount val="1"/>
                <c:pt idx="0">
                  <c:v>Credito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B38-4DD4-A60D-EEC991131B0B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locali'!$U$93:$Z$93</c:f>
              <c:numCache>
                <c:formatCode>#,##0</c:formatCode>
                <c:ptCount val="6"/>
                <c:pt idx="0">
                  <c:v>100</c:v>
                </c:pt>
                <c:pt idx="1">
                  <c:v>99.483204134366915</c:v>
                </c:pt>
                <c:pt idx="2">
                  <c:v>101.03359173126616</c:v>
                </c:pt>
                <c:pt idx="3">
                  <c:v>105.59862187769164</c:v>
                </c:pt>
                <c:pt idx="4">
                  <c:v>106.89061154177433</c:v>
                </c:pt>
                <c:pt idx="5">
                  <c:v>112.05857019810507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locali'!$T$94</c:f>
              <c:strCache>
                <c:ptCount val="1"/>
                <c:pt idx="0">
                  <c:v>Finanza e assicurazioni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38-4DD4-A60D-EEC991131B0B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locali'!$U$94:$Z$94</c:f>
              <c:numCache>
                <c:formatCode>#,##0</c:formatCode>
                <c:ptCount val="6"/>
                <c:pt idx="0">
                  <c:v>100</c:v>
                </c:pt>
                <c:pt idx="1">
                  <c:v>98.80643487285937</c:v>
                </c:pt>
                <c:pt idx="2">
                  <c:v>100.10378827192528</c:v>
                </c:pt>
                <c:pt idx="3">
                  <c:v>100.51894135962635</c:v>
                </c:pt>
                <c:pt idx="4">
                  <c:v>102.54281266216918</c:v>
                </c:pt>
                <c:pt idx="5">
                  <c:v>103.16554229372082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39-4AD1-865D-ED79F9251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39-4AD1-865D-ED79F9251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39-4AD1-865D-ED79F9251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39-4AD1-865D-ED79F9251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D39-4AD1-865D-ED79F9251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D39-4AD1-865D-ED79F9251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D39-4AD1-865D-ED79F925133D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9-4AD1-865D-ED79F925133D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39-4AD1-865D-ED79F925133D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39-4AD1-865D-ED79F925133D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39-4AD1-865D-ED79F925133D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39-4AD1-865D-ED79F925133D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39-4AD1-865D-ED79F92513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'S-Unità locali'!$B$11:$B$17</c:f>
            </c:multiLvlStrRef>
          </c:cat>
          <c:val>
            <c:numRef>
              <c:f>'S-Unità locali'!$C$11:$C$17</c:f>
            </c:numRef>
          </c:val>
          <c:extLst>
            <c:ext xmlns:c16="http://schemas.microsoft.com/office/drawing/2014/chart" uri="{C3380CC4-5D6E-409C-BE32-E72D297353CC}">
              <c16:uniqueId val="{0000000E-8D39-4AD1-865D-ED79F9251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DI SERVIZO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('S-Unità locali'!$B$36:$B$37,'S-Unità locali'!$B$40,'S-Unità locali'!$B$46,'S-Unità locali'!$B$52)</c:f>
              <c:strCache>
                <c:ptCount val="5"/>
                <c:pt idx="0">
                  <c:v>Trasporti, magazzinaggio e logistica </c:v>
                </c:pt>
                <c:pt idx="1">
                  <c:v>Servizi finanziari </c:v>
                </c:pt>
                <c:pt idx="2">
                  <c:v>Terziario avanzato</c:v>
                </c:pt>
                <c:pt idx="3">
                  <c:v>Servizi alla persona</c:v>
                </c:pt>
                <c:pt idx="4">
                  <c:v>Altri servizi alle imprese </c:v>
                </c:pt>
              </c:strCache>
            </c:strRef>
          </c:cat>
          <c:val>
            <c:numRef>
              <c:f>('S-Unità locali'!$D$36:$D$37,'S-Unità locali'!$D$40,'S-Unità locali'!$D$46,'S-Unità locali'!$D$52)</c:f>
              <c:numCache>
                <c:formatCode>0.0%</c:formatCode>
                <c:ptCount val="5"/>
                <c:pt idx="0">
                  <c:v>9.0699300699300697E-2</c:v>
                </c:pt>
                <c:pt idx="1">
                  <c:v>0.115</c:v>
                </c:pt>
                <c:pt idx="2">
                  <c:v>0.23807692307692307</c:v>
                </c:pt>
                <c:pt idx="3">
                  <c:v>0.23923076923076922</c:v>
                </c:pt>
                <c:pt idx="4">
                  <c:v>0.31699300699300698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1-4134-9C2D-2F4181F1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559160"/>
        <c:axId val="644568016"/>
      </c:barChart>
      <c:catAx>
        <c:axId val="644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44568016"/>
        <c:crosses val="autoZero"/>
        <c:auto val="1"/>
        <c:lblAlgn val="ctr"/>
        <c:lblOffset val="100"/>
        <c:noMultiLvlLbl val="0"/>
      </c:catAx>
      <c:valAx>
        <c:axId val="6445680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4455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TERZIARIO AVANZATO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locali'!$T$97</c:f>
              <c:strCache>
                <c:ptCount val="1"/>
                <c:pt idx="0">
                  <c:v>Editoria e cultura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locali'!$U$97:$Z$97</c:f>
              <c:numCache>
                <c:formatCode>#,##0</c:formatCode>
                <c:ptCount val="6"/>
                <c:pt idx="0">
                  <c:v>100</c:v>
                </c:pt>
                <c:pt idx="1">
                  <c:v>96.23430962343096</c:v>
                </c:pt>
                <c:pt idx="2">
                  <c:v>99.163179916317986</c:v>
                </c:pt>
                <c:pt idx="3">
                  <c:v>95.39748953974896</c:v>
                </c:pt>
                <c:pt idx="4">
                  <c:v>93.305439330543933</c:v>
                </c:pt>
                <c:pt idx="5">
                  <c:v>88.70292887029288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locali'!$T$98</c:f>
              <c:strCache>
                <c:ptCount val="1"/>
                <c:pt idx="0">
                  <c:v>Comunicazioni e telecomunicazioni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locali'!$U$98:$Z$98</c:f>
              <c:numCache>
                <c:formatCode>#,##0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96.031746031746039</c:v>
                </c:pt>
                <c:pt idx="3">
                  <c:v>94.444444444444443</c:v>
                </c:pt>
                <c:pt idx="4">
                  <c:v>88.095238095238088</c:v>
                </c:pt>
                <c:pt idx="5">
                  <c:v>82.539682539682531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ser>
          <c:idx val="2"/>
          <c:order val="2"/>
          <c:tx>
            <c:strRef>
              <c:f>'S-Unità locali'!$T$99</c:f>
              <c:strCache>
                <c:ptCount val="1"/>
                <c:pt idx="0">
                  <c:v>Servizi informatici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locali'!$U$99:$Z$99</c:f>
              <c:numCache>
                <c:formatCode>#,##0</c:formatCode>
                <c:ptCount val="6"/>
                <c:pt idx="0">
                  <c:v>100</c:v>
                </c:pt>
                <c:pt idx="1">
                  <c:v>103.59794403198173</c:v>
                </c:pt>
                <c:pt idx="2">
                  <c:v>105.0828098229583</c:v>
                </c:pt>
                <c:pt idx="3">
                  <c:v>105.76813249571673</c:v>
                </c:pt>
                <c:pt idx="4">
                  <c:v>107.42432895488292</c:v>
                </c:pt>
                <c:pt idx="5">
                  <c:v>107.42432895488292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A4-4F57-8D13-955FD63B01DF}"/>
            </c:ext>
          </c:extLst>
        </c:ser>
        <c:ser>
          <c:idx val="3"/>
          <c:order val="3"/>
          <c:tx>
            <c:strRef>
              <c:f>'S-Unità locali'!$T$100</c:f>
              <c:strCache>
                <c:ptCount val="1"/>
                <c:pt idx="0">
                  <c:v>Attività professionali e consulenze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locali'!$U$100:$Z$100</c:f>
              <c:numCache>
                <c:formatCode>#,##0</c:formatCode>
                <c:ptCount val="6"/>
                <c:pt idx="0">
                  <c:v>100</c:v>
                </c:pt>
                <c:pt idx="1">
                  <c:v>102.66235381935805</c:v>
                </c:pt>
                <c:pt idx="2">
                  <c:v>105.82234386663349</c:v>
                </c:pt>
                <c:pt idx="3">
                  <c:v>106.71808907688481</c:v>
                </c:pt>
                <c:pt idx="4">
                  <c:v>110.59965165464045</c:v>
                </c:pt>
                <c:pt idx="5">
                  <c:v>112.91366011445633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A4-4F57-8D13-955FD63B01DF}"/>
            </c:ext>
          </c:extLst>
        </c:ser>
        <c:ser>
          <c:idx val="4"/>
          <c:order val="4"/>
          <c:tx>
            <c:strRef>
              <c:f>'S-Unità locali'!$T$101</c:f>
              <c:strCache>
                <c:ptCount val="1"/>
                <c:pt idx="0">
                  <c:v>Ricerca e sviluppo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locali'!$U$101:$Z$101</c:f>
              <c:numCache>
                <c:formatCode>#,##0</c:formatCode>
                <c:ptCount val="6"/>
                <c:pt idx="0">
                  <c:v>100</c:v>
                </c:pt>
                <c:pt idx="1">
                  <c:v>87.179487179487182</c:v>
                </c:pt>
                <c:pt idx="2">
                  <c:v>88.461538461538453</c:v>
                </c:pt>
                <c:pt idx="3">
                  <c:v>93.589743589743591</c:v>
                </c:pt>
                <c:pt idx="4">
                  <c:v>100</c:v>
                </c:pt>
                <c:pt idx="5">
                  <c:v>94.871794871794862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2A4-4F57-8D13-955FD63B0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SERVIZI ALLA PERSONA</a:t>
            </a:r>
          </a:p>
        </c:rich>
      </c:tx>
      <c:layout>
        <c:manualLayout>
          <c:xMode val="edge"/>
          <c:yMode val="edge"/>
          <c:x val="0.24683776690075904"/>
          <c:y val="3.8787878787878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locali'!$T$105</c:f>
              <c:strCache>
                <c:ptCount val="1"/>
                <c:pt idx="0">
                  <c:v>Istruzione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locali'!$U$105:$Z$105</c:f>
              <c:numCache>
                <c:formatCode>#,##0</c:formatCode>
                <c:ptCount val="6"/>
                <c:pt idx="0">
                  <c:v>100</c:v>
                </c:pt>
                <c:pt idx="1">
                  <c:v>108.17120622568093</c:v>
                </c:pt>
                <c:pt idx="2">
                  <c:v>110.70038910505838</c:v>
                </c:pt>
                <c:pt idx="3">
                  <c:v>115.75875486381324</c:v>
                </c:pt>
                <c:pt idx="4">
                  <c:v>115.75875486381324</c:v>
                </c:pt>
                <c:pt idx="5">
                  <c:v>123.54085603112841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locali'!$T$106</c:f>
              <c:strCache>
                <c:ptCount val="1"/>
                <c:pt idx="0">
                  <c:v>Sanità, servizi sociali e veterinari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locali'!$U$106:$Z$106</c:f>
              <c:numCache>
                <c:formatCode>#,##0</c:formatCode>
                <c:ptCount val="6"/>
                <c:pt idx="0">
                  <c:v>100</c:v>
                </c:pt>
                <c:pt idx="1">
                  <c:v>103.91061452513965</c:v>
                </c:pt>
                <c:pt idx="2">
                  <c:v>105.44692737430168</c:v>
                </c:pt>
                <c:pt idx="3">
                  <c:v>109.07821229050279</c:v>
                </c:pt>
                <c:pt idx="4">
                  <c:v>110.33519553072625</c:v>
                </c:pt>
                <c:pt idx="5">
                  <c:v>116.06145251396649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ser>
          <c:idx val="2"/>
          <c:order val="2"/>
          <c:tx>
            <c:strRef>
              <c:f>'S-Unità locali'!$T$107</c:f>
              <c:strCache>
                <c:ptCount val="1"/>
                <c:pt idx="0">
                  <c:v>Riparazioni e noleggi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locali'!$U$107:$Z$107</c:f>
              <c:numCache>
                <c:formatCode>#,##0</c:formatCode>
                <c:ptCount val="6"/>
                <c:pt idx="0">
                  <c:v>100</c:v>
                </c:pt>
                <c:pt idx="1">
                  <c:v>99.954107388710426</c:v>
                </c:pt>
                <c:pt idx="2">
                  <c:v>98.301973382285453</c:v>
                </c:pt>
                <c:pt idx="3">
                  <c:v>97.521798990362555</c:v>
                </c:pt>
                <c:pt idx="4">
                  <c:v>96.879302432308407</c:v>
                </c:pt>
                <c:pt idx="5">
                  <c:v>96.099128040385494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0A-4569-896F-69D44BAF0B74}"/>
            </c:ext>
          </c:extLst>
        </c:ser>
        <c:ser>
          <c:idx val="3"/>
          <c:order val="3"/>
          <c:tx>
            <c:strRef>
              <c:f>'S-Unità locali'!$T$108</c:f>
              <c:strCache>
                <c:ptCount val="1"/>
                <c:pt idx="0">
                  <c:v>Servizi diversi e organismi internazionali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locali'!$U$108:$Z$108</c:f>
              <c:numCache>
                <c:formatCode>#,##0</c:formatCode>
                <c:ptCount val="6"/>
                <c:pt idx="0">
                  <c:v>100</c:v>
                </c:pt>
                <c:pt idx="1">
                  <c:v>102.09287115761936</c:v>
                </c:pt>
                <c:pt idx="2">
                  <c:v>103.85873119686069</c:v>
                </c:pt>
                <c:pt idx="3">
                  <c:v>104.08763897972531</c:v>
                </c:pt>
                <c:pt idx="4">
                  <c:v>106.18051013734467</c:v>
                </c:pt>
                <c:pt idx="5">
                  <c:v>107.19424460431655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0A-4569-896F-69D44BAF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59324679009724"/>
          <c:y val="0.32612016225244572"/>
          <c:w val="0.32359594239909201"/>
          <c:h val="0.52603846337389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ALTRI SERVIZI ALLE IMPRESE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locali'!$T$111</c:f>
              <c:strCache>
                <c:ptCount val="1"/>
                <c:pt idx="0">
                  <c:v>Servizi di vigilanza e supporto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locali'!$U$111:$Z$111</c:f>
              <c:numCache>
                <c:formatCode>#,##0</c:formatCode>
                <c:ptCount val="6"/>
                <c:pt idx="0">
                  <c:v>100</c:v>
                </c:pt>
                <c:pt idx="1">
                  <c:v>106.27615062761507</c:v>
                </c:pt>
                <c:pt idx="2">
                  <c:v>111.0878661087866</c:v>
                </c:pt>
                <c:pt idx="3">
                  <c:v>114.01673640167364</c:v>
                </c:pt>
                <c:pt idx="4">
                  <c:v>116.94560669456067</c:v>
                </c:pt>
                <c:pt idx="5">
                  <c:v>121.12970711297071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locali'!$T$112</c:f>
              <c:strCache>
                <c:ptCount val="1"/>
                <c:pt idx="0">
                  <c:v>Servizi di pulizia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locali'!$U$112:$Z$112</c:f>
              <c:numCache>
                <c:formatCode>#,##0</c:formatCode>
                <c:ptCount val="6"/>
                <c:pt idx="0">
                  <c:v>100</c:v>
                </c:pt>
                <c:pt idx="1">
                  <c:v>106.37254901960785</c:v>
                </c:pt>
                <c:pt idx="2">
                  <c:v>108.08823529411764</c:v>
                </c:pt>
                <c:pt idx="3">
                  <c:v>113.23529411764706</c:v>
                </c:pt>
                <c:pt idx="4">
                  <c:v>116.1764705882353</c:v>
                </c:pt>
                <c:pt idx="5">
                  <c:v>120.83333333333333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ser>
          <c:idx val="2"/>
          <c:order val="2"/>
          <c:tx>
            <c:strRef>
              <c:f>'S-Unità locali'!$T$113</c:f>
              <c:strCache>
                <c:ptCount val="1"/>
                <c:pt idx="0">
                  <c:v>Servizi di noleggio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locali'!$U$113:$Z$113</c:f>
              <c:numCache>
                <c:formatCode>#,##0</c:formatCode>
                <c:ptCount val="6"/>
                <c:pt idx="0">
                  <c:v>100</c:v>
                </c:pt>
                <c:pt idx="1">
                  <c:v>105.5363321799308</c:v>
                </c:pt>
                <c:pt idx="2">
                  <c:v>105.88235294117648</c:v>
                </c:pt>
                <c:pt idx="3">
                  <c:v>105.88235294117648</c:v>
                </c:pt>
                <c:pt idx="4">
                  <c:v>112.45674740484428</c:v>
                </c:pt>
                <c:pt idx="5">
                  <c:v>115.57093425605535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72-4122-89CD-6ACDC6409744}"/>
            </c:ext>
          </c:extLst>
        </c:ser>
        <c:ser>
          <c:idx val="3"/>
          <c:order val="3"/>
          <c:tx>
            <c:strRef>
              <c:f>'S-Unità locali'!$T$114</c:f>
              <c:strCache>
                <c:ptCount val="1"/>
                <c:pt idx="0">
                  <c:v>Attività immobiliari e manuntenzione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'S-Unità locali'!$U$114:$Z$114</c:f>
              <c:numCache>
                <c:formatCode>#,##0</c:formatCode>
                <c:ptCount val="6"/>
                <c:pt idx="0">
                  <c:v>100</c:v>
                </c:pt>
                <c:pt idx="1">
                  <c:v>101.04182394685188</c:v>
                </c:pt>
                <c:pt idx="2">
                  <c:v>102.06854899592331</c:v>
                </c:pt>
                <c:pt idx="3">
                  <c:v>103.50294428506719</c:v>
                </c:pt>
                <c:pt idx="4">
                  <c:v>105.25441642760079</c:v>
                </c:pt>
                <c:pt idx="5">
                  <c:v>106.9152951834516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672-4122-89CD-6ACDC640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ax val="12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locali'!$T$67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9A6B-4E01-89F2-8B2CC434CA31}"/>
              </c:ext>
            </c:extLst>
          </c:dPt>
          <c:val>
            <c:numRef>
              <c:f>'Unità locali'!$U$67:$Z$67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'Unità locali'!$U$66:$Z$66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885-46B6-B64B-61386E7972C6}"/>
            </c:ext>
          </c:extLst>
        </c:ser>
        <c:ser>
          <c:idx val="1"/>
          <c:order val="1"/>
          <c:tx>
            <c:strRef>
              <c:f>'Unità locali'!$T$68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6B-4E01-89F2-8B2CC434CA31}"/>
              </c:ext>
            </c:extLst>
          </c:dPt>
          <c:val>
            <c:numRef>
              <c:f>'Unità locali'!$U$68:$Z$68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'Unità locali'!$U$66:$Z$66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885-46B6-B64B-61386E797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'S-Mercato del lavoro'!$C$135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3B-4EC0-8B9A-BC496E1664C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8D-458F-AF6E-EEAC012702B4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07-402A-AF73-9178487F366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5D-423D-8C6B-A9EF91BDFF39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C77-4DA6-B6DD-51C96777C11D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1EF-402B-8051-F40727E53DFD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0CD-46DC-8324-DFBA0265882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EB8-446F-A946-2D70E0BAE26D}"/>
              </c:ext>
            </c:extLst>
          </c:dPt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lavoro'!$D$135:$AA$135</c:f>
              <c:numCache>
                <c:formatCode>#,##0</c:formatCode>
                <c:ptCount val="24"/>
                <c:pt idx="0">
                  <c:v>4220</c:v>
                </c:pt>
                <c:pt idx="1">
                  <c:v>1390</c:v>
                </c:pt>
                <c:pt idx="2">
                  <c:v>-335</c:v>
                </c:pt>
                <c:pt idx="3">
                  <c:v>-1440</c:v>
                </c:pt>
                <c:pt idx="4">
                  <c:v>3920</c:v>
                </c:pt>
                <c:pt idx="5">
                  <c:v>1330</c:v>
                </c:pt>
                <c:pt idx="6">
                  <c:v>-80</c:v>
                </c:pt>
                <c:pt idx="7">
                  <c:v>-135</c:v>
                </c:pt>
                <c:pt idx="8">
                  <c:v>2110</c:v>
                </c:pt>
                <c:pt idx="9">
                  <c:v>215</c:v>
                </c:pt>
                <c:pt idx="10">
                  <c:v>370</c:v>
                </c:pt>
                <c:pt idx="11">
                  <c:v>-5</c:v>
                </c:pt>
                <c:pt idx="12">
                  <c:v>210</c:v>
                </c:pt>
                <c:pt idx="13">
                  <c:v>-1095</c:v>
                </c:pt>
                <c:pt idx="14">
                  <c:v>1005</c:v>
                </c:pt>
                <c:pt idx="15">
                  <c:v>2535</c:v>
                </c:pt>
                <c:pt idx="16">
                  <c:v>2850</c:v>
                </c:pt>
                <c:pt idx="17">
                  <c:v>475</c:v>
                </c:pt>
                <c:pt idx="18">
                  <c:v>1185</c:v>
                </c:pt>
                <c:pt idx="19">
                  <c:v>1430</c:v>
                </c:pt>
                <c:pt idx="20">
                  <c:v>2960</c:v>
                </c:pt>
                <c:pt idx="21">
                  <c:v>-1200</c:v>
                </c:pt>
                <c:pt idx="22">
                  <c:v>-380</c:v>
                </c:pt>
                <c:pt idx="23">
                  <c:v>-1120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B-4EC0-8B9A-BC496E166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'S-Mercato del lavoro'!$C$133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lavoro'!$D$133:$AA$133</c:f>
              <c:numCache>
                <c:formatCode>#,##0</c:formatCode>
                <c:ptCount val="24"/>
                <c:pt idx="0">
                  <c:v>17700</c:v>
                </c:pt>
                <c:pt idx="1">
                  <c:v>17735</c:v>
                </c:pt>
                <c:pt idx="2">
                  <c:v>21855</c:v>
                </c:pt>
                <c:pt idx="3">
                  <c:v>18715</c:v>
                </c:pt>
                <c:pt idx="4">
                  <c:v>19815</c:v>
                </c:pt>
                <c:pt idx="5">
                  <c:v>18000</c:v>
                </c:pt>
                <c:pt idx="6">
                  <c:v>19950</c:v>
                </c:pt>
                <c:pt idx="7">
                  <c:v>13915</c:v>
                </c:pt>
                <c:pt idx="8">
                  <c:v>15245</c:v>
                </c:pt>
                <c:pt idx="9">
                  <c:v>13900</c:v>
                </c:pt>
                <c:pt idx="10">
                  <c:v>18415</c:v>
                </c:pt>
                <c:pt idx="11">
                  <c:v>14050</c:v>
                </c:pt>
                <c:pt idx="12">
                  <c:v>12770</c:v>
                </c:pt>
                <c:pt idx="13">
                  <c:v>7425</c:v>
                </c:pt>
                <c:pt idx="14">
                  <c:v>16290</c:v>
                </c:pt>
                <c:pt idx="15">
                  <c:v>15880</c:v>
                </c:pt>
                <c:pt idx="16">
                  <c:v>14090</c:v>
                </c:pt>
                <c:pt idx="17">
                  <c:v>14055</c:v>
                </c:pt>
                <c:pt idx="18">
                  <c:v>19975</c:v>
                </c:pt>
                <c:pt idx="19">
                  <c:v>17455</c:v>
                </c:pt>
                <c:pt idx="20">
                  <c:v>18095</c:v>
                </c:pt>
                <c:pt idx="21">
                  <c:v>15400</c:v>
                </c:pt>
                <c:pt idx="22">
                  <c:v>19185</c:v>
                </c:pt>
                <c:pt idx="23">
                  <c:v>15070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43B-4EC0-8B9A-BC496E1664C1}"/>
            </c:ext>
          </c:extLst>
        </c:ser>
        <c:ser>
          <c:idx val="1"/>
          <c:order val="1"/>
          <c:tx>
            <c:strRef>
              <c:f>'S-Mercato del lavoro'!$C$134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lavoro'!$D$134:$AA$134</c:f>
              <c:numCache>
                <c:formatCode>#,##0</c:formatCode>
                <c:ptCount val="24"/>
                <c:pt idx="0">
                  <c:v>13480</c:v>
                </c:pt>
                <c:pt idx="1">
                  <c:v>16345</c:v>
                </c:pt>
                <c:pt idx="2">
                  <c:v>22190</c:v>
                </c:pt>
                <c:pt idx="3">
                  <c:v>20155</c:v>
                </c:pt>
                <c:pt idx="4">
                  <c:v>15895</c:v>
                </c:pt>
                <c:pt idx="5">
                  <c:v>16670</c:v>
                </c:pt>
                <c:pt idx="6">
                  <c:v>20030</c:v>
                </c:pt>
                <c:pt idx="7">
                  <c:v>14050</c:v>
                </c:pt>
                <c:pt idx="8">
                  <c:v>13135</c:v>
                </c:pt>
                <c:pt idx="9">
                  <c:v>13685</c:v>
                </c:pt>
                <c:pt idx="10">
                  <c:v>18045</c:v>
                </c:pt>
                <c:pt idx="11">
                  <c:v>14055</c:v>
                </c:pt>
                <c:pt idx="12">
                  <c:v>12560</c:v>
                </c:pt>
                <c:pt idx="13">
                  <c:v>8520</c:v>
                </c:pt>
                <c:pt idx="14">
                  <c:v>15285</c:v>
                </c:pt>
                <c:pt idx="15">
                  <c:v>13345</c:v>
                </c:pt>
                <c:pt idx="16">
                  <c:v>11240</c:v>
                </c:pt>
                <c:pt idx="17">
                  <c:v>13580</c:v>
                </c:pt>
                <c:pt idx="18">
                  <c:v>18790</c:v>
                </c:pt>
                <c:pt idx="19">
                  <c:v>16025</c:v>
                </c:pt>
                <c:pt idx="20">
                  <c:v>15135</c:v>
                </c:pt>
                <c:pt idx="21">
                  <c:v>16600</c:v>
                </c:pt>
                <c:pt idx="22">
                  <c:v>19565</c:v>
                </c:pt>
                <c:pt idx="23">
                  <c:v>16190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43B-4EC0-8B9A-BC496E166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in val="-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4000"/>
      </c:valAx>
      <c:valAx>
        <c:axId val="627921336"/>
        <c:scaling>
          <c:orientation val="minMax"/>
          <c:max val="24000"/>
          <c:min val="-4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4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'S-Mercato del lavoro'!$C$141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3A-4E2C-ADD6-DAB3875FE5C8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70-42B4-932B-F3B2D480399A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3D-4AF3-91D9-842E4EADFEB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D2-44EE-901B-62A87355DBF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95E-47AD-9C53-6598AE3E51C6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79E-4DAC-AADC-5AB4D50DCC97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9D3-41FD-93F6-8EBDFD7ACDD8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233-4571-9E9F-EEC7C9503FF7}"/>
              </c:ext>
            </c:extLst>
          </c:dPt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lavoro'!$D$141:$AA$141</c:f>
              <c:numCache>
                <c:formatCode>#,##0</c:formatCode>
                <c:ptCount val="24"/>
                <c:pt idx="0">
                  <c:v>35</c:v>
                </c:pt>
                <c:pt idx="1">
                  <c:v>110</c:v>
                </c:pt>
                <c:pt idx="2">
                  <c:v>30</c:v>
                </c:pt>
                <c:pt idx="3">
                  <c:v>65</c:v>
                </c:pt>
                <c:pt idx="4">
                  <c:v>100</c:v>
                </c:pt>
                <c:pt idx="5">
                  <c:v>60</c:v>
                </c:pt>
                <c:pt idx="6">
                  <c:v>20</c:v>
                </c:pt>
                <c:pt idx="7">
                  <c:v>70</c:v>
                </c:pt>
                <c:pt idx="8">
                  <c:v>-5</c:v>
                </c:pt>
                <c:pt idx="9">
                  <c:v>70</c:v>
                </c:pt>
                <c:pt idx="10">
                  <c:v>5</c:v>
                </c:pt>
                <c:pt idx="11">
                  <c:v>85</c:v>
                </c:pt>
                <c:pt idx="12">
                  <c:v>-80</c:v>
                </c:pt>
                <c:pt idx="13">
                  <c:v>-40</c:v>
                </c:pt>
                <c:pt idx="14">
                  <c:v>70</c:v>
                </c:pt>
                <c:pt idx="15">
                  <c:v>80</c:v>
                </c:pt>
                <c:pt idx="16">
                  <c:v>-155</c:v>
                </c:pt>
                <c:pt idx="17">
                  <c:v>40</c:v>
                </c:pt>
                <c:pt idx="18">
                  <c:v>65</c:v>
                </c:pt>
                <c:pt idx="19">
                  <c:v>60</c:v>
                </c:pt>
                <c:pt idx="20">
                  <c:v>-50</c:v>
                </c:pt>
                <c:pt idx="21">
                  <c:v>160</c:v>
                </c:pt>
                <c:pt idx="22">
                  <c:v>25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A-4E2C-ADD6-DAB3875F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'S-Mercato del lavoro'!$C$139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lavoro'!$D$139:$AA$139</c:f>
              <c:numCache>
                <c:formatCode>General</c:formatCode>
                <c:ptCount val="24"/>
                <c:pt idx="0">
                  <c:v>225</c:v>
                </c:pt>
                <c:pt idx="1">
                  <c:v>340</c:v>
                </c:pt>
                <c:pt idx="2">
                  <c:v>225</c:v>
                </c:pt>
                <c:pt idx="3">
                  <c:v>325</c:v>
                </c:pt>
                <c:pt idx="4">
                  <c:v>395</c:v>
                </c:pt>
                <c:pt idx="5">
                  <c:v>285</c:v>
                </c:pt>
                <c:pt idx="6">
                  <c:v>320</c:v>
                </c:pt>
                <c:pt idx="7">
                  <c:v>400</c:v>
                </c:pt>
                <c:pt idx="8">
                  <c:v>350</c:v>
                </c:pt>
                <c:pt idx="9">
                  <c:v>330</c:v>
                </c:pt>
                <c:pt idx="10">
                  <c:v>325</c:v>
                </c:pt>
                <c:pt idx="11">
                  <c:v>425</c:v>
                </c:pt>
                <c:pt idx="12">
                  <c:v>245</c:v>
                </c:pt>
                <c:pt idx="13">
                  <c:v>225</c:v>
                </c:pt>
                <c:pt idx="14">
                  <c:v>355</c:v>
                </c:pt>
                <c:pt idx="15">
                  <c:v>380</c:v>
                </c:pt>
                <c:pt idx="16">
                  <c:v>200</c:v>
                </c:pt>
                <c:pt idx="17" formatCode="#,##0">
                  <c:v>330</c:v>
                </c:pt>
                <c:pt idx="18" formatCode="#,##0">
                  <c:v>365</c:v>
                </c:pt>
                <c:pt idx="19" formatCode="#,##0">
                  <c:v>400</c:v>
                </c:pt>
                <c:pt idx="20">
                  <c:v>340</c:v>
                </c:pt>
                <c:pt idx="21" formatCode="#,##0">
                  <c:v>455</c:v>
                </c:pt>
                <c:pt idx="22" formatCode="#,##0">
                  <c:v>410</c:v>
                </c:pt>
                <c:pt idx="23" formatCode="#,##0">
                  <c:v>355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3A-4E2C-ADD6-DAB3875FE5C8}"/>
            </c:ext>
          </c:extLst>
        </c:ser>
        <c:ser>
          <c:idx val="1"/>
          <c:order val="1"/>
          <c:tx>
            <c:strRef>
              <c:f>'S-Mercato del lavoro'!$C$140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lavoro'!$D$140:$AA$140</c:f>
              <c:numCache>
                <c:formatCode>General</c:formatCode>
                <c:ptCount val="24"/>
                <c:pt idx="0">
                  <c:v>190</c:v>
                </c:pt>
                <c:pt idx="1">
                  <c:v>230</c:v>
                </c:pt>
                <c:pt idx="2">
                  <c:v>195</c:v>
                </c:pt>
                <c:pt idx="3">
                  <c:v>260</c:v>
                </c:pt>
                <c:pt idx="4">
                  <c:v>295</c:v>
                </c:pt>
                <c:pt idx="5">
                  <c:v>225</c:v>
                </c:pt>
                <c:pt idx="6">
                  <c:v>300</c:v>
                </c:pt>
                <c:pt idx="7">
                  <c:v>330</c:v>
                </c:pt>
                <c:pt idx="8">
                  <c:v>355</c:v>
                </c:pt>
                <c:pt idx="9">
                  <c:v>260</c:v>
                </c:pt>
                <c:pt idx="10">
                  <c:v>320</c:v>
                </c:pt>
                <c:pt idx="11">
                  <c:v>340</c:v>
                </c:pt>
                <c:pt idx="12">
                  <c:v>325</c:v>
                </c:pt>
                <c:pt idx="13">
                  <c:v>265</c:v>
                </c:pt>
                <c:pt idx="14">
                  <c:v>285</c:v>
                </c:pt>
                <c:pt idx="15">
                  <c:v>300</c:v>
                </c:pt>
                <c:pt idx="16">
                  <c:v>355</c:v>
                </c:pt>
                <c:pt idx="17" formatCode="#,##0">
                  <c:v>290</c:v>
                </c:pt>
                <c:pt idx="18" formatCode="#,##0">
                  <c:v>300</c:v>
                </c:pt>
                <c:pt idx="19" formatCode="#,##0">
                  <c:v>340</c:v>
                </c:pt>
                <c:pt idx="20">
                  <c:v>390</c:v>
                </c:pt>
                <c:pt idx="21" formatCode="#,##0">
                  <c:v>295</c:v>
                </c:pt>
                <c:pt idx="22" formatCode="#,##0">
                  <c:v>385</c:v>
                </c:pt>
                <c:pt idx="23" formatCode="#,##0">
                  <c:v>355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53A-4E2C-ADD6-DAB3875F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5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0"/>
      </c:valAx>
      <c:valAx>
        <c:axId val="627921336"/>
        <c:scaling>
          <c:orientation val="minMax"/>
          <c:max val="500"/>
          <c:min val="-2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'S-Mercato del lavoro'!$C$147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9A-4B12-B0C9-3E39CD2CA334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D2-4F1E-A98F-81A168463EBB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AE-4F75-9D3A-9887CB4DA0F6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0B-4231-B3C8-EEDF6D71966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7C1-4D8A-B57F-0119A93CD363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A39-4AA1-85A6-44354993443E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B1B-4CEE-9EC8-692130DE1F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F19-4CA7-9A4C-BC3E0ECBF388}"/>
              </c:ext>
            </c:extLst>
          </c:dPt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lavoro'!$D$147:$AA$147</c:f>
              <c:numCache>
                <c:formatCode>#,##0</c:formatCode>
                <c:ptCount val="24"/>
                <c:pt idx="0">
                  <c:v>5</c:v>
                </c:pt>
                <c:pt idx="1">
                  <c:v>-105</c:v>
                </c:pt>
                <c:pt idx="2">
                  <c:v>-50</c:v>
                </c:pt>
                <c:pt idx="3">
                  <c:v>160</c:v>
                </c:pt>
                <c:pt idx="4">
                  <c:v>80</c:v>
                </c:pt>
                <c:pt idx="5">
                  <c:v>-125</c:v>
                </c:pt>
                <c:pt idx="6">
                  <c:v>-70</c:v>
                </c:pt>
                <c:pt idx="7">
                  <c:v>185</c:v>
                </c:pt>
                <c:pt idx="8">
                  <c:v>-5</c:v>
                </c:pt>
                <c:pt idx="9">
                  <c:v>-120</c:v>
                </c:pt>
                <c:pt idx="10">
                  <c:v>-90</c:v>
                </c:pt>
                <c:pt idx="11">
                  <c:v>175</c:v>
                </c:pt>
                <c:pt idx="12">
                  <c:v>35</c:v>
                </c:pt>
                <c:pt idx="13">
                  <c:v>-110</c:v>
                </c:pt>
                <c:pt idx="14">
                  <c:v>-130</c:v>
                </c:pt>
                <c:pt idx="15">
                  <c:v>210</c:v>
                </c:pt>
                <c:pt idx="16">
                  <c:v>-65</c:v>
                </c:pt>
                <c:pt idx="17">
                  <c:v>-40</c:v>
                </c:pt>
                <c:pt idx="18">
                  <c:v>-55</c:v>
                </c:pt>
                <c:pt idx="19">
                  <c:v>135</c:v>
                </c:pt>
                <c:pt idx="20">
                  <c:v>150</c:v>
                </c:pt>
                <c:pt idx="21">
                  <c:v>-80</c:v>
                </c:pt>
                <c:pt idx="22">
                  <c:v>-40</c:v>
                </c:pt>
                <c:pt idx="23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A-4B12-B0C9-3E39CD2C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'S-Mercato del lavoro'!$C$145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lavoro'!$D$145:$AA$145</c:f>
              <c:numCache>
                <c:formatCode>General</c:formatCode>
                <c:ptCount val="24"/>
                <c:pt idx="0">
                  <c:v>485</c:v>
                </c:pt>
                <c:pt idx="1">
                  <c:v>285</c:v>
                </c:pt>
                <c:pt idx="2">
                  <c:v>510</c:v>
                </c:pt>
                <c:pt idx="3">
                  <c:v>480</c:v>
                </c:pt>
                <c:pt idx="4">
                  <c:v>565</c:v>
                </c:pt>
                <c:pt idx="5">
                  <c:v>335</c:v>
                </c:pt>
                <c:pt idx="6">
                  <c:v>600</c:v>
                </c:pt>
                <c:pt idx="7">
                  <c:v>545</c:v>
                </c:pt>
                <c:pt idx="8">
                  <c:v>540</c:v>
                </c:pt>
                <c:pt idx="9">
                  <c:v>320</c:v>
                </c:pt>
                <c:pt idx="10">
                  <c:v>605</c:v>
                </c:pt>
                <c:pt idx="11">
                  <c:v>530</c:v>
                </c:pt>
                <c:pt idx="12">
                  <c:v>445</c:v>
                </c:pt>
                <c:pt idx="13">
                  <c:v>150</c:v>
                </c:pt>
                <c:pt idx="14">
                  <c:v>540</c:v>
                </c:pt>
                <c:pt idx="15">
                  <c:v>475</c:v>
                </c:pt>
                <c:pt idx="16">
                  <c:v>375</c:v>
                </c:pt>
                <c:pt idx="17" formatCode="#,##0">
                  <c:v>305</c:v>
                </c:pt>
                <c:pt idx="18" formatCode="#,##0">
                  <c:v>535</c:v>
                </c:pt>
                <c:pt idx="19" formatCode="#,##0">
                  <c:v>565</c:v>
                </c:pt>
                <c:pt idx="20">
                  <c:v>600</c:v>
                </c:pt>
                <c:pt idx="21" formatCode="#,##0">
                  <c:v>410</c:v>
                </c:pt>
                <c:pt idx="22" formatCode="#,##0">
                  <c:v>605</c:v>
                </c:pt>
                <c:pt idx="23" formatCode="#,##0">
                  <c:v>650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69A-4B12-B0C9-3E39CD2CA334}"/>
            </c:ext>
          </c:extLst>
        </c:ser>
        <c:ser>
          <c:idx val="1"/>
          <c:order val="1"/>
          <c:tx>
            <c:strRef>
              <c:f>'S-Mercato del lavoro'!$C$146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lavoro'!$D$131:$AA$132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  <c:pt idx="20">
                    <c:v>2022</c:v>
                  </c:pt>
                </c:lvl>
              </c:multiLvlStrCache>
            </c:multiLvlStrRef>
          </c:cat>
          <c:val>
            <c:numRef>
              <c:f>'S-Mercato del lavoro'!$D$146:$AA$146</c:f>
              <c:numCache>
                <c:formatCode>General</c:formatCode>
                <c:ptCount val="24"/>
                <c:pt idx="0">
                  <c:v>480</c:v>
                </c:pt>
                <c:pt idx="1">
                  <c:v>390</c:v>
                </c:pt>
                <c:pt idx="2">
                  <c:v>560</c:v>
                </c:pt>
                <c:pt idx="3">
                  <c:v>320</c:v>
                </c:pt>
                <c:pt idx="4">
                  <c:v>485</c:v>
                </c:pt>
                <c:pt idx="5">
                  <c:v>460</c:v>
                </c:pt>
                <c:pt idx="6">
                  <c:v>670</c:v>
                </c:pt>
                <c:pt idx="7">
                  <c:v>360</c:v>
                </c:pt>
                <c:pt idx="8">
                  <c:v>545</c:v>
                </c:pt>
                <c:pt idx="9">
                  <c:v>440</c:v>
                </c:pt>
                <c:pt idx="10">
                  <c:v>695</c:v>
                </c:pt>
                <c:pt idx="11">
                  <c:v>355</c:v>
                </c:pt>
                <c:pt idx="12">
                  <c:v>410</c:v>
                </c:pt>
                <c:pt idx="13">
                  <c:v>260</c:v>
                </c:pt>
                <c:pt idx="14">
                  <c:v>670</c:v>
                </c:pt>
                <c:pt idx="15">
                  <c:v>265</c:v>
                </c:pt>
                <c:pt idx="16">
                  <c:v>440</c:v>
                </c:pt>
                <c:pt idx="17" formatCode="#,##0">
                  <c:v>345</c:v>
                </c:pt>
                <c:pt idx="18" formatCode="#,##0">
                  <c:v>590</c:v>
                </c:pt>
                <c:pt idx="19" formatCode="#,##0">
                  <c:v>430</c:v>
                </c:pt>
                <c:pt idx="20">
                  <c:v>450</c:v>
                </c:pt>
                <c:pt idx="21" formatCode="#,##0">
                  <c:v>490</c:v>
                </c:pt>
                <c:pt idx="22" formatCode="#,##0">
                  <c:v>645</c:v>
                </c:pt>
                <c:pt idx="23" formatCode="#,##0">
                  <c:v>465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69A-4B12-B0C9-3E39CD2C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8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200"/>
      </c:valAx>
      <c:valAx>
        <c:axId val="627921336"/>
        <c:scaling>
          <c:orientation val="minMax"/>
          <c:max val="400"/>
          <c:min val="-2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MACROSETTORI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locali'!$T$80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637-4AB6-98A2-D429FAF16078}"/>
              </c:ext>
            </c:extLst>
          </c:dPt>
          <c:cat>
            <c:strRef>
              <c:f>'Unità locali'!$U$79:$Z$79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locali'!$U$80:$Z$80</c:f>
              <c:numCache>
                <c:formatCode>#,##0</c:formatCode>
                <c:ptCount val="6"/>
                <c:pt idx="0">
                  <c:v>100</c:v>
                </c:pt>
                <c:pt idx="1">
                  <c:v>100.72052838748415</c:v>
                </c:pt>
                <c:pt idx="2">
                  <c:v>100.5670825271866</c:v>
                </c:pt>
                <c:pt idx="3">
                  <c:v>100.233504570018</c:v>
                </c:pt>
                <c:pt idx="4">
                  <c:v>100.2601908065915</c:v>
                </c:pt>
                <c:pt idx="5">
                  <c:v>100.26686236573488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10-4A63-9DFA-51238C30B0F3}"/>
            </c:ext>
          </c:extLst>
        </c:ser>
        <c:ser>
          <c:idx val="1"/>
          <c:order val="1"/>
          <c:tx>
            <c:strRef>
              <c:f>'Unità locali'!$T$81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637-4AB6-98A2-D429FAF16078}"/>
              </c:ext>
            </c:extLst>
          </c:dPt>
          <c:cat>
            <c:strRef>
              <c:f>'Unità locali'!$U$79:$Z$79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locali'!$U$81:$Z$81</c:f>
              <c:numCache>
                <c:formatCode>#,##0</c:formatCode>
                <c:ptCount val="6"/>
                <c:pt idx="0">
                  <c:v>100</c:v>
                </c:pt>
                <c:pt idx="1">
                  <c:v>99.154982239670957</c:v>
                </c:pt>
                <c:pt idx="2">
                  <c:v>98.934380257992146</c:v>
                </c:pt>
                <c:pt idx="3">
                  <c:v>98.523088427743502</c:v>
                </c:pt>
                <c:pt idx="4">
                  <c:v>99.297064871938673</c:v>
                </c:pt>
                <c:pt idx="5">
                  <c:v>100.4187698635259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F10-4A63-9DFA-51238C30B0F3}"/>
            </c:ext>
          </c:extLst>
        </c:ser>
        <c:ser>
          <c:idx val="2"/>
          <c:order val="2"/>
          <c:tx>
            <c:strRef>
              <c:f>'Unità locali'!$T$82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37-4AB6-98A2-D429FAF16078}"/>
              </c:ext>
            </c:extLst>
          </c:dPt>
          <c:cat>
            <c:strRef>
              <c:f>'Unità locali'!$U$79:$Z$79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locali'!$U$82:$Z$82</c:f>
              <c:numCache>
                <c:formatCode>#,##0</c:formatCode>
                <c:ptCount val="6"/>
                <c:pt idx="0">
                  <c:v>100</c:v>
                </c:pt>
                <c:pt idx="1">
                  <c:v>100.36817123571984</c:v>
                </c:pt>
                <c:pt idx="2">
                  <c:v>100.50352830767564</c:v>
                </c:pt>
                <c:pt idx="3">
                  <c:v>100.35734266996337</c:v>
                </c:pt>
                <c:pt idx="4">
                  <c:v>101.27596599830353</c:v>
                </c:pt>
                <c:pt idx="5">
                  <c:v>101.4853182695952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F10-4A63-9DFA-51238C30B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locali'!$T$88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B36-4B8A-8DDE-5914B766A453}"/>
              </c:ext>
            </c:extLst>
          </c:dPt>
          <c:cat>
            <c:strRef>
              <c:f>'Unità locali'!$U$87:$Z$87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locali'!$U$88:$Z$88</c:f>
              <c:numCache>
                <c:formatCode>#,##0</c:formatCode>
                <c:ptCount val="6"/>
                <c:pt idx="0">
                  <c:v>100</c:v>
                </c:pt>
                <c:pt idx="1">
                  <c:v>98.591021860225624</c:v>
                </c:pt>
                <c:pt idx="2">
                  <c:v>97.275663530403037</c:v>
                </c:pt>
                <c:pt idx="3">
                  <c:v>95.74966062818892</c:v>
                </c:pt>
                <c:pt idx="4">
                  <c:v>95.702850723213032</c:v>
                </c:pt>
                <c:pt idx="5">
                  <c:v>94.696437766231327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F8F-496B-8C74-383C08078943}"/>
            </c:ext>
          </c:extLst>
        </c:ser>
        <c:ser>
          <c:idx val="1"/>
          <c:order val="1"/>
          <c:tx>
            <c:strRef>
              <c:f>'Unità locali'!$T$89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36-4B8A-8DDE-5914B766A453}"/>
              </c:ext>
            </c:extLst>
          </c:dPt>
          <c:cat>
            <c:strRef>
              <c:f>'Unità locali'!$U$87:$Z$87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locali'!$U$89:$Z$89</c:f>
              <c:numCache>
                <c:formatCode>#,##0</c:formatCode>
                <c:ptCount val="6"/>
                <c:pt idx="0">
                  <c:v>100</c:v>
                </c:pt>
                <c:pt idx="1">
                  <c:v>101.4364640883978</c:v>
                </c:pt>
                <c:pt idx="2">
                  <c:v>101.87845303867404</c:v>
                </c:pt>
                <c:pt idx="3">
                  <c:v>101.71270718232044</c:v>
                </c:pt>
                <c:pt idx="4">
                  <c:v>102.7900552486188</c:v>
                </c:pt>
                <c:pt idx="5">
                  <c:v>102.23756906077348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F8F-496B-8C74-383C08078943}"/>
            </c:ext>
          </c:extLst>
        </c:ser>
        <c:ser>
          <c:idx val="2"/>
          <c:order val="2"/>
          <c:tx>
            <c:strRef>
              <c:f>'Unità locali'!$T$90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B36-4B8A-8DDE-5914B766A453}"/>
              </c:ext>
            </c:extLst>
          </c:dPt>
          <c:cat>
            <c:strRef>
              <c:f>'Unità locali'!$U$87:$Z$87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locali'!$U$90:$Z$90</c:f>
              <c:numCache>
                <c:formatCode>#,##0</c:formatCode>
                <c:ptCount val="6"/>
                <c:pt idx="0">
                  <c:v>100</c:v>
                </c:pt>
                <c:pt idx="1">
                  <c:v>101.49593374617622</c:v>
                </c:pt>
                <c:pt idx="2">
                  <c:v>102.70461836902187</c:v>
                </c:pt>
                <c:pt idx="3">
                  <c:v>103.66335894948892</c:v>
                </c:pt>
                <c:pt idx="4">
                  <c:v>105.30851301947325</c:v>
                </c:pt>
                <c:pt idx="5">
                  <c:v>106.69253152279342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F8F-496B-8C74-383C0807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locali'!$T$98</c:f>
              <c:strCache>
                <c:ptCount val="1"/>
                <c:pt idx="0">
                  <c:v>Sede principale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30-4D1F-8021-0CB16A696A9C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locali'!$U$98:$Z$98</c:f>
              <c:numCache>
                <c:formatCode>#,##0</c:formatCode>
                <c:ptCount val="6"/>
                <c:pt idx="0">
                  <c:v>100</c:v>
                </c:pt>
                <c:pt idx="1">
                  <c:v>100.11501920820778</c:v>
                </c:pt>
                <c:pt idx="2">
                  <c:v>100.01610268914909</c:v>
                </c:pt>
                <c:pt idx="3">
                  <c:v>99.447907800602692</c:v>
                </c:pt>
                <c:pt idx="4">
                  <c:v>100.20473419060983</c:v>
                </c:pt>
                <c:pt idx="5">
                  <c:v>100.2783464838628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BD7-49D7-AF66-A925F9C30C49}"/>
            </c:ext>
          </c:extLst>
        </c:ser>
        <c:ser>
          <c:idx val="1"/>
          <c:order val="1"/>
          <c:tx>
            <c:strRef>
              <c:f>'Unità locali'!$T$99</c:f>
              <c:strCache>
                <c:ptCount val="1"/>
                <c:pt idx="0">
                  <c:v>U.L. con sede in provincia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30-4D1F-8021-0CB16A696A9C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locali'!$U$99:$Z$99</c:f>
              <c:numCache>
                <c:formatCode>#,##0</c:formatCode>
                <c:ptCount val="6"/>
                <c:pt idx="0">
                  <c:v>100</c:v>
                </c:pt>
                <c:pt idx="1">
                  <c:v>101.07794361525704</c:v>
                </c:pt>
                <c:pt idx="2">
                  <c:v>101.16086235489222</c:v>
                </c:pt>
                <c:pt idx="3">
                  <c:v>101.89331122166942</c:v>
                </c:pt>
                <c:pt idx="4">
                  <c:v>103.42730790491986</c:v>
                </c:pt>
                <c:pt idx="5">
                  <c:v>104.38087341072415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BD7-49D7-AF66-A925F9C30C49}"/>
            </c:ext>
          </c:extLst>
        </c:ser>
        <c:ser>
          <c:idx val="2"/>
          <c:order val="2"/>
          <c:tx>
            <c:strRef>
              <c:f>'Unità locali'!$T$100</c:f>
              <c:strCache>
                <c:ptCount val="1"/>
                <c:pt idx="0">
                  <c:v>U.L. con sede fuori provincia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F30-4D1F-8021-0CB16A696A9C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2017</c:v>
                </c:pt>
                <c:pt idx="1">
                  <c:v>4° trim.
2018</c:v>
                </c:pt>
                <c:pt idx="2">
                  <c:v>4° trim.
2019</c:v>
                </c:pt>
                <c:pt idx="3">
                  <c:v>4° trim.
2020</c:v>
                </c:pt>
                <c:pt idx="4">
                  <c:v>4° trim.
2021</c:v>
                </c:pt>
                <c:pt idx="5">
                  <c:v>4° trim.
2022</c:v>
                </c:pt>
              </c:strCache>
            </c:strRef>
          </c:cat>
          <c:val>
            <c:numRef>
              <c:f>'Unità locali'!$U$100:$Z$100</c:f>
              <c:numCache>
                <c:formatCode>#,##0</c:formatCode>
                <c:ptCount val="6"/>
                <c:pt idx="0">
                  <c:v>100</c:v>
                </c:pt>
                <c:pt idx="1">
                  <c:v>101.61633347511699</c:v>
                </c:pt>
                <c:pt idx="2">
                  <c:v>103.99829859634198</c:v>
                </c:pt>
                <c:pt idx="3">
                  <c:v>106.40153126329221</c:v>
                </c:pt>
                <c:pt idx="4">
                  <c:v>107.86899191833264</c:v>
                </c:pt>
                <c:pt idx="5">
                  <c:v>108.18800510421099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BD7-49D7-AF66-A925F9C30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954600"/>
        <c:axId val="534933936"/>
      </c:lineChart>
      <c:catAx>
        <c:axId val="53495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33936"/>
        <c:crosses val="autoZero"/>
        <c:auto val="1"/>
        <c:lblAlgn val="ctr"/>
        <c:lblOffset val="100"/>
        <c:noMultiLvlLbl val="0"/>
      </c:catAx>
      <c:valAx>
        <c:axId val="53493393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5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NATURA GIURIDICA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95-48D6-B101-F6575C9B251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95-48D6-B101-F6575C9B251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95-48D6-B101-F6575C9B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locali'!$B$56:$B$58</c:f>
              <c:strCache>
                <c:ptCount val="3"/>
                <c:pt idx="0">
                  <c:v>Imprese individuali</c:v>
                </c:pt>
                <c:pt idx="1">
                  <c:v>Società di capitale</c:v>
                </c:pt>
                <c:pt idx="2">
                  <c:v>Società di persone</c:v>
                </c:pt>
              </c:strCache>
            </c:strRef>
          </c:cat>
          <c:val>
            <c:numRef>
              <c:f>'Unità locali'!$D$56:$D$58</c:f>
              <c:numCache>
                <c:formatCode>0.0%</c:formatCode>
                <c:ptCount val="3"/>
                <c:pt idx="0">
                  <c:v>0.41497723716033574</c:v>
                </c:pt>
                <c:pt idx="1">
                  <c:v>0.35150803812775644</c:v>
                </c:pt>
                <c:pt idx="2">
                  <c:v>0.20566581306017925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95-48D6-B101-F6575C9B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345560"/>
        <c:axId val="858346216"/>
      </c:barChart>
      <c:catAx>
        <c:axId val="8583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8346216"/>
        <c:crosses val="autoZero"/>
        <c:auto val="1"/>
        <c:lblAlgn val="ctr"/>
        <c:lblOffset val="100"/>
        <c:noMultiLvlLbl val="0"/>
      </c:catAx>
      <c:valAx>
        <c:axId val="8583462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834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590550</xdr:colOff>
      <xdr:row>22</xdr:row>
      <xdr:rowOff>0</xdr:rowOff>
    </xdr:from>
    <xdr:to>
      <xdr:col>24</xdr:col>
      <xdr:colOff>5543</xdr:colOff>
      <xdr:row>27</xdr:row>
      <xdr:rowOff>44917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306549E-2480-464F-83B7-C282B1147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2125" y="4676775"/>
          <a:ext cx="2348693" cy="9021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102</xdr:row>
      <xdr:rowOff>176212</xdr:rowOff>
    </xdr:from>
    <xdr:to>
      <xdr:col>4</xdr:col>
      <xdr:colOff>1123950</xdr:colOff>
      <xdr:row>120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2E324CD-8DA8-4FC9-B453-9ECD3FF37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102</xdr:row>
      <xdr:rowOff>176212</xdr:rowOff>
    </xdr:from>
    <xdr:to>
      <xdr:col>9</xdr:col>
      <xdr:colOff>914400</xdr:colOff>
      <xdr:row>120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AD7BCAB-B84D-479E-A98C-30EBC0CEC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102</xdr:row>
      <xdr:rowOff>176212</xdr:rowOff>
    </xdr:from>
    <xdr:to>
      <xdr:col>14</xdr:col>
      <xdr:colOff>704850</xdr:colOff>
      <xdr:row>120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81FD05-8E12-4A7C-8E44-2257063BD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</xdr:row>
      <xdr:rowOff>0</xdr:rowOff>
    </xdr:from>
    <xdr:to>
      <xdr:col>15</xdr:col>
      <xdr:colOff>533400</xdr:colOff>
      <xdr:row>2</xdr:row>
      <xdr:rowOff>4761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3DF3ED1-00F5-43C2-99B8-6BFE6D4F1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962025</xdr:colOff>
      <xdr:row>21</xdr:row>
      <xdr:rowOff>157163</xdr:rowOff>
    </xdr:from>
    <xdr:to>
      <xdr:col>15</xdr:col>
      <xdr:colOff>514350</xdr:colOff>
      <xdr:row>29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BB02EE4-B104-4701-A697-C889310ACE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952500</xdr:colOff>
      <xdr:row>29</xdr:row>
      <xdr:rowOff>185737</xdr:rowOff>
    </xdr:from>
    <xdr:to>
      <xdr:col>15</xdr:col>
      <xdr:colOff>504825</xdr:colOff>
      <xdr:row>36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EA4C84F-CE78-4874-88A1-4A5FBE1B6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952500</xdr:colOff>
      <xdr:row>40</xdr:row>
      <xdr:rowOff>128587</xdr:rowOff>
    </xdr:from>
    <xdr:to>
      <xdr:col>15</xdr:col>
      <xdr:colOff>504825</xdr:colOff>
      <xdr:row>47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DAB2E85-BDB3-4FBD-B2FB-1CAA0EFBF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266700</xdr:colOff>
      <xdr:row>63</xdr:row>
      <xdr:rowOff>14287</xdr:rowOff>
    </xdr:from>
    <xdr:to>
      <xdr:col>17</xdr:col>
      <xdr:colOff>1123950</xdr:colOff>
      <xdr:row>71</xdr:row>
      <xdr:rowOff>133350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EADB82-BDB5-46C0-9D4A-E0C8C01C9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285749</xdr:colOff>
      <xdr:row>76</xdr:row>
      <xdr:rowOff>28575</xdr:rowOff>
    </xdr:from>
    <xdr:to>
      <xdr:col>17</xdr:col>
      <xdr:colOff>1114424</xdr:colOff>
      <xdr:row>85</xdr:row>
      <xdr:rowOff>38100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4863560-A97E-41B9-BA06-30D224A9D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295275</xdr:colOff>
      <xdr:row>86</xdr:row>
      <xdr:rowOff>23812</xdr:rowOff>
    </xdr:from>
    <xdr:to>
      <xdr:col>17</xdr:col>
      <xdr:colOff>1133475</xdr:colOff>
      <xdr:row>95</xdr:row>
      <xdr:rowOff>57150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A48EDB4-411B-4C0A-BADF-5369CF827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295274</xdr:colOff>
      <xdr:row>96</xdr:row>
      <xdr:rowOff>61912</xdr:rowOff>
    </xdr:from>
    <xdr:to>
      <xdr:col>17</xdr:col>
      <xdr:colOff>1123949</xdr:colOff>
      <xdr:row>104</xdr:row>
      <xdr:rowOff>76200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F889911-3C6F-436F-AD8A-867B7A7F5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971550</xdr:colOff>
      <xdr:row>50</xdr:row>
      <xdr:rowOff>128587</xdr:rowOff>
    </xdr:from>
    <xdr:to>
      <xdr:col>15</xdr:col>
      <xdr:colOff>523875</xdr:colOff>
      <xdr:row>59</xdr:row>
      <xdr:rowOff>9525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C70714E-4124-41C0-A513-056E3834E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295274</xdr:colOff>
      <xdr:row>106</xdr:row>
      <xdr:rowOff>61912</xdr:rowOff>
    </xdr:from>
    <xdr:to>
      <xdr:col>17</xdr:col>
      <xdr:colOff>1123949</xdr:colOff>
      <xdr:row>115</xdr:row>
      <xdr:rowOff>161925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B7A9BE4-F591-4296-A342-BB35B5882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7</xdr:row>
      <xdr:rowOff>0</xdr:rowOff>
    </xdr:from>
    <xdr:to>
      <xdr:col>12</xdr:col>
      <xdr:colOff>523875</xdr:colOff>
      <xdr:row>17</xdr:row>
      <xdr:rowOff>4761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C6DB012-2DB8-4D6B-A2EF-540205BB9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25</xdr:row>
      <xdr:rowOff>0</xdr:rowOff>
    </xdr:from>
    <xdr:to>
      <xdr:col>17</xdr:col>
      <xdr:colOff>1111650</xdr:colOff>
      <xdr:row>32</xdr:row>
      <xdr:rowOff>66675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48F134F-E006-471B-9C40-2889F6E52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266698</xdr:colOff>
      <xdr:row>32</xdr:row>
      <xdr:rowOff>180974</xdr:rowOff>
    </xdr:from>
    <xdr:to>
      <xdr:col>17</xdr:col>
      <xdr:colOff>1111648</xdr:colOff>
      <xdr:row>40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3916A7C-D157-46D5-A46A-3D14E917B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266700</xdr:colOff>
      <xdr:row>40</xdr:row>
      <xdr:rowOff>152400</xdr:rowOff>
    </xdr:from>
    <xdr:to>
      <xdr:col>17</xdr:col>
      <xdr:colOff>1111648</xdr:colOff>
      <xdr:row>49</xdr:row>
      <xdr:rowOff>19050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78E70B5-FCDE-4FD6-9F3E-DD3709849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</xdr:colOff>
      <xdr:row>6</xdr:row>
      <xdr:rowOff>171450</xdr:rowOff>
    </xdr:from>
    <xdr:to>
      <xdr:col>15</xdr:col>
      <xdr:colOff>676275</xdr:colOff>
      <xdr:row>16</xdr:row>
      <xdr:rowOff>166686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E0A88BE-9346-4764-A1C0-561852CC3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781050</xdr:colOff>
      <xdr:row>6</xdr:row>
      <xdr:rowOff>161925</xdr:rowOff>
    </xdr:from>
    <xdr:to>
      <xdr:col>17</xdr:col>
      <xdr:colOff>752475</xdr:colOff>
      <xdr:row>16</xdr:row>
      <xdr:rowOff>157161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2B1DE98-CBD2-44A7-AB34-E3D5F48CC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114</xdr:row>
      <xdr:rowOff>176212</xdr:rowOff>
    </xdr:from>
    <xdr:to>
      <xdr:col>4</xdr:col>
      <xdr:colOff>1123950</xdr:colOff>
      <xdr:row>132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48CA0B-7562-497A-B8EC-4D120B3E6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114</xdr:row>
      <xdr:rowOff>176212</xdr:rowOff>
    </xdr:from>
    <xdr:to>
      <xdr:col>9</xdr:col>
      <xdr:colOff>914400</xdr:colOff>
      <xdr:row>132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EE848FA-8512-4070-941F-5EE7A475E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114</xdr:row>
      <xdr:rowOff>176212</xdr:rowOff>
    </xdr:from>
    <xdr:to>
      <xdr:col>14</xdr:col>
      <xdr:colOff>704850</xdr:colOff>
      <xdr:row>132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018E067-2693-4E19-BE59-0CA31913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962024</xdr:colOff>
      <xdr:row>18</xdr:row>
      <xdr:rowOff>171451</xdr:rowOff>
    </xdr:from>
    <xdr:to>
      <xdr:col>19</xdr:col>
      <xdr:colOff>85724</xdr:colOff>
      <xdr:row>28</xdr:row>
      <xdr:rowOff>9526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E43136-F36D-41FF-9530-A744CD13F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28</xdr:row>
      <xdr:rowOff>185737</xdr:rowOff>
    </xdr:from>
    <xdr:to>
      <xdr:col>13</xdr:col>
      <xdr:colOff>295275</xdr:colOff>
      <xdr:row>40</xdr:row>
      <xdr:rowOff>19050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86621C2-C108-492D-9F2A-67DA1DA6D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266700</xdr:colOff>
      <xdr:row>44</xdr:row>
      <xdr:rowOff>14287</xdr:rowOff>
    </xdr:from>
    <xdr:to>
      <xdr:col>17</xdr:col>
      <xdr:colOff>1095375</xdr:colOff>
      <xdr:row>52</xdr:row>
      <xdr:rowOff>133350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850B5A9-7836-4B4E-8138-1677BB93A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266699</xdr:colOff>
      <xdr:row>56</xdr:row>
      <xdr:rowOff>190499</xdr:rowOff>
    </xdr:from>
    <xdr:to>
      <xdr:col>17</xdr:col>
      <xdr:colOff>1095374</xdr:colOff>
      <xdr:row>65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2A1D53-ED4C-4B6A-9CB0-E1FD7E04C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257175</xdr:colOff>
      <xdr:row>65</xdr:row>
      <xdr:rowOff>171450</xdr:rowOff>
    </xdr:from>
    <xdr:to>
      <xdr:col>17</xdr:col>
      <xdr:colOff>1095375</xdr:colOff>
      <xdr:row>77</xdr:row>
      <xdr:rowOff>161925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E2D5D20-8571-477E-A869-2B00ED688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342900</xdr:colOff>
      <xdr:row>28</xdr:row>
      <xdr:rowOff>185737</xdr:rowOff>
    </xdr:from>
    <xdr:to>
      <xdr:col>19</xdr:col>
      <xdr:colOff>85724</xdr:colOff>
      <xdr:row>40</xdr:row>
      <xdr:rowOff>19050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206D893-92E6-4C48-9CDB-35B5DA67F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952500</xdr:colOff>
      <xdr:row>3</xdr:row>
      <xdr:rowOff>0</xdr:rowOff>
    </xdr:from>
    <xdr:to>
      <xdr:col>15</xdr:col>
      <xdr:colOff>504825</xdr:colOff>
      <xdr:row>17</xdr:row>
      <xdr:rowOff>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629E399-76CF-47AE-802B-9943496DA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101</xdr:row>
      <xdr:rowOff>176212</xdr:rowOff>
    </xdr:from>
    <xdr:to>
      <xdr:col>4</xdr:col>
      <xdr:colOff>1123950</xdr:colOff>
      <xdr:row>119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2E03205-F625-4112-AC97-EFDADC724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101</xdr:row>
      <xdr:rowOff>176212</xdr:rowOff>
    </xdr:from>
    <xdr:to>
      <xdr:col>9</xdr:col>
      <xdr:colOff>914400</xdr:colOff>
      <xdr:row>119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78E07E-72F5-4F6D-9B37-FC5F1CFD9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101</xdr:row>
      <xdr:rowOff>176212</xdr:rowOff>
    </xdr:from>
    <xdr:to>
      <xdr:col>14</xdr:col>
      <xdr:colOff>704850</xdr:colOff>
      <xdr:row>119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713C5-75DB-45E2-8D1F-79EC7EDD8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962024</xdr:colOff>
      <xdr:row>18</xdr:row>
      <xdr:rowOff>171451</xdr:rowOff>
    </xdr:from>
    <xdr:to>
      <xdr:col>19</xdr:col>
      <xdr:colOff>85724</xdr:colOff>
      <xdr:row>28</xdr:row>
      <xdr:rowOff>9526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1D8D208-2533-4569-9F5A-F4D6C6698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28</xdr:row>
      <xdr:rowOff>185737</xdr:rowOff>
    </xdr:from>
    <xdr:to>
      <xdr:col>12</xdr:col>
      <xdr:colOff>438149</xdr:colOff>
      <xdr:row>40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3E53869-88CC-4BD8-A80E-091E6AC01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</xdr:colOff>
      <xdr:row>44</xdr:row>
      <xdr:rowOff>176212</xdr:rowOff>
    </xdr:from>
    <xdr:to>
      <xdr:col>17</xdr:col>
      <xdr:colOff>885825</xdr:colOff>
      <xdr:row>55</xdr:row>
      <xdr:rowOff>114300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63F8C5D-8479-495B-9382-2EEC225AB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133349</xdr:colOff>
      <xdr:row>42</xdr:row>
      <xdr:rowOff>28574</xdr:rowOff>
    </xdr:from>
    <xdr:to>
      <xdr:col>17</xdr:col>
      <xdr:colOff>962024</xdr:colOff>
      <xdr:row>63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00AAFE4-9AC5-47B2-805A-EB255B907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133350</xdr:colOff>
      <xdr:row>63</xdr:row>
      <xdr:rowOff>171450</xdr:rowOff>
    </xdr:from>
    <xdr:to>
      <xdr:col>17</xdr:col>
      <xdr:colOff>971550</xdr:colOff>
      <xdr:row>76</xdr:row>
      <xdr:rowOff>133350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65223DD-DA55-432E-A852-6DF3C8BB9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952500</xdr:colOff>
      <xdr:row>3</xdr:row>
      <xdr:rowOff>0</xdr:rowOff>
    </xdr:from>
    <xdr:to>
      <xdr:col>15</xdr:col>
      <xdr:colOff>504825</xdr:colOff>
      <xdr:row>17</xdr:row>
      <xdr:rowOff>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2F5F21F-92A7-4818-A6D0-121BA1750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495300</xdr:colOff>
      <xdr:row>28</xdr:row>
      <xdr:rowOff>185738</xdr:rowOff>
    </xdr:from>
    <xdr:to>
      <xdr:col>19</xdr:col>
      <xdr:colOff>85725</xdr:colOff>
      <xdr:row>40</xdr:row>
      <xdr:rowOff>19051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E61A446-7970-4E9A-A4A6-DA66573F1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133350</xdr:colOff>
      <xdr:row>76</xdr:row>
      <xdr:rowOff>228600</xdr:rowOff>
    </xdr:from>
    <xdr:to>
      <xdr:col>17</xdr:col>
      <xdr:colOff>971550</xdr:colOff>
      <xdr:row>90</xdr:row>
      <xdr:rowOff>47625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48ECA1A-85A4-48CB-A587-504881BA1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101</xdr:row>
      <xdr:rowOff>176212</xdr:rowOff>
    </xdr:from>
    <xdr:to>
      <xdr:col>4</xdr:col>
      <xdr:colOff>1123950</xdr:colOff>
      <xdr:row>119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D3DDB6D-ACC5-4CA9-8FB4-E2F1D934C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101</xdr:row>
      <xdr:rowOff>176212</xdr:rowOff>
    </xdr:from>
    <xdr:to>
      <xdr:col>9</xdr:col>
      <xdr:colOff>914400</xdr:colOff>
      <xdr:row>119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3772435-AE7A-4F71-91C5-3BAA8BB46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101</xdr:row>
      <xdr:rowOff>176212</xdr:rowOff>
    </xdr:from>
    <xdr:to>
      <xdr:col>14</xdr:col>
      <xdr:colOff>704850</xdr:colOff>
      <xdr:row>119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69EE1F9-0881-451D-B166-C0C1E6533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962024</xdr:colOff>
      <xdr:row>18</xdr:row>
      <xdr:rowOff>171451</xdr:rowOff>
    </xdr:from>
    <xdr:to>
      <xdr:col>19</xdr:col>
      <xdr:colOff>85724</xdr:colOff>
      <xdr:row>31</xdr:row>
      <xdr:rowOff>9526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103B4A2-0510-483A-ACAB-F9DEFA48D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59</xdr:row>
      <xdr:rowOff>57150</xdr:rowOff>
    </xdr:from>
    <xdr:to>
      <xdr:col>17</xdr:col>
      <xdr:colOff>1095375</xdr:colOff>
      <xdr:row>71</xdr:row>
      <xdr:rowOff>104775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79792C6-DF91-4674-824E-FDDFCD73F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266699</xdr:colOff>
      <xdr:row>74</xdr:row>
      <xdr:rowOff>161924</xdr:rowOff>
    </xdr:from>
    <xdr:to>
      <xdr:col>17</xdr:col>
      <xdr:colOff>1095374</xdr:colOff>
      <xdr:row>90</xdr:row>
      <xdr:rowOff>38101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1E6FF7-2016-459A-9CBB-308FDB4E3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266700</xdr:colOff>
      <xdr:row>90</xdr:row>
      <xdr:rowOff>152400</xdr:rowOff>
    </xdr:from>
    <xdr:to>
      <xdr:col>17</xdr:col>
      <xdr:colOff>1104900</xdr:colOff>
      <xdr:row>105</xdr:row>
      <xdr:rowOff>171450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FBE0FE1-A6E1-4F38-BDEF-4385566F0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952500</xdr:colOff>
      <xdr:row>3</xdr:row>
      <xdr:rowOff>0</xdr:rowOff>
    </xdr:from>
    <xdr:to>
      <xdr:col>15</xdr:col>
      <xdr:colOff>504825</xdr:colOff>
      <xdr:row>17</xdr:row>
      <xdr:rowOff>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27A3AEC-1A8E-4C74-BD5C-1B26EC831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952499</xdr:colOff>
      <xdr:row>31</xdr:row>
      <xdr:rowOff>185736</xdr:rowOff>
    </xdr:from>
    <xdr:to>
      <xdr:col>19</xdr:col>
      <xdr:colOff>76199</xdr:colOff>
      <xdr:row>56</xdr:row>
      <xdr:rowOff>19050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0628F19-3470-4EA4-A503-E3857ECFB8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107</xdr:row>
      <xdr:rowOff>142875</xdr:rowOff>
    </xdr:from>
    <xdr:to>
      <xdr:col>4</xdr:col>
      <xdr:colOff>771525</xdr:colOff>
      <xdr:row>123</xdr:row>
      <xdr:rowOff>19050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EC6EF2-45A7-4186-AE25-6FB89FC13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885825</xdr:colOff>
      <xdr:row>107</xdr:row>
      <xdr:rowOff>152400</xdr:rowOff>
    </xdr:from>
    <xdr:to>
      <xdr:col>11</xdr:col>
      <xdr:colOff>57150</xdr:colOff>
      <xdr:row>123</xdr:row>
      <xdr:rowOff>28575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E78DF7E-19DE-4659-A312-6535E5EA2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190500</xdr:colOff>
      <xdr:row>107</xdr:row>
      <xdr:rowOff>152400</xdr:rowOff>
    </xdr:from>
    <xdr:to>
      <xdr:col>17</xdr:col>
      <xdr:colOff>1114425</xdr:colOff>
      <xdr:row>123</xdr:row>
      <xdr:rowOff>28575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2E403C6-C37F-4EF8-87DE-3753C3CD2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590550</xdr:colOff>
      <xdr:row>107</xdr:row>
      <xdr:rowOff>157162</xdr:rowOff>
    </xdr:from>
    <xdr:to>
      <xdr:col>11</xdr:col>
      <xdr:colOff>57149</xdr:colOff>
      <xdr:row>111</xdr:row>
      <xdr:rowOff>28575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BB7284C-2BE2-4249-8482-8084ABCBEC08}"/>
            </a:ext>
          </a:extLst>
        </xdr:cNvPr>
        <xdr:cNvSpPr txBox="1"/>
      </xdr:nvSpPr>
      <xdr:spPr>
        <a:xfrm>
          <a:off x="11363325" y="21769387"/>
          <a:ext cx="1638299" cy="557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50" i="1">
              <a:solidFill>
                <a:schemeClr val="tx1">
                  <a:lumMod val="50000"/>
                  <a:lumOff val="50000"/>
                </a:schemeClr>
              </a:solidFill>
            </a:rPr>
            <a:t>L</a:t>
          </a:r>
          <a:r>
            <a:rPr lang="it-IT" sz="900" i="1">
              <a:solidFill>
                <a:schemeClr val="tx1">
                  <a:lumMod val="50000"/>
                  <a:lumOff val="50000"/>
                </a:schemeClr>
              </a:solidFill>
            </a:rPr>
            <a:t>a Pubblica Amministrazione non è rappresentata, in quanto valore anomalo</a:t>
          </a:r>
          <a:r>
            <a:rPr lang="it-IT" sz="900" i="1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</xdr:txBody>
    </xdr:sp>
    <xdr:clientData/>
  </xdr:twoCellAnchor>
  <xdr:oneCellAnchor>
    <xdr:from>
      <xdr:col>5</xdr:col>
      <xdr:colOff>704850</xdr:colOff>
      <xdr:row>130</xdr:row>
      <xdr:rowOff>57150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92FD919D-16AA-45E1-A732-55747BB06ED5}"/>
            </a:ext>
          </a:extLst>
        </xdr:cNvPr>
        <xdr:cNvSpPr txBox="1"/>
      </xdr:nvSpPr>
      <xdr:spPr>
        <a:xfrm>
          <a:off x="69056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ORIGINE%204_2022/Rapporto-EBiComLab-4_2022-FILE-ORIG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à locali"/>
      <sheetName val="Imprenditori"/>
      <sheetName val="Mandamenti"/>
      <sheetName val="C-Unità locali"/>
      <sheetName val="C-Mandamenti"/>
      <sheetName val="T-Unità locali"/>
      <sheetName val="T-Mandamenti"/>
      <sheetName val="S-Unità locali"/>
      <sheetName val="S-Mandamenti"/>
    </sheetNames>
    <sheetDataSet>
      <sheetData sheetId="0">
        <row r="10">
          <cell r="C10">
            <v>330806</v>
          </cell>
          <cell r="D10">
            <v>331338</v>
          </cell>
          <cell r="E10">
            <v>330366</v>
          </cell>
          <cell r="F10"/>
          <cell r="G10">
            <v>330163</v>
          </cell>
        </row>
        <row r="11">
          <cell r="C11">
            <v>56308</v>
          </cell>
          <cell r="D11">
            <v>56397</v>
          </cell>
          <cell r="E11">
            <v>56488</v>
          </cell>
          <cell r="F11"/>
          <cell r="G11">
            <v>56116</v>
          </cell>
        </row>
        <row r="12">
          <cell r="C12">
            <v>11155</v>
          </cell>
          <cell r="D12">
            <v>11177</v>
          </cell>
          <cell r="E12">
            <v>11183</v>
          </cell>
          <cell r="F12"/>
          <cell r="G12">
            <v>11151</v>
          </cell>
        </row>
        <row r="13">
          <cell r="C13">
            <v>68052</v>
          </cell>
          <cell r="D13">
            <v>68519</v>
          </cell>
          <cell r="E13">
            <v>67663</v>
          </cell>
          <cell r="F13"/>
          <cell r="G13">
            <v>68053</v>
          </cell>
        </row>
        <row r="14">
          <cell r="C14">
            <v>15062</v>
          </cell>
          <cell r="D14">
            <v>15005</v>
          </cell>
          <cell r="E14">
            <v>14915</v>
          </cell>
          <cell r="F14"/>
          <cell r="G14">
            <v>15054</v>
          </cell>
        </row>
        <row r="15">
          <cell r="C15">
            <v>62293</v>
          </cell>
          <cell r="D15">
            <v>62545</v>
          </cell>
          <cell r="E15">
            <v>62462</v>
          </cell>
          <cell r="F15"/>
          <cell r="G15">
            <v>62151</v>
          </cell>
        </row>
        <row r="16">
          <cell r="C16">
            <v>64307</v>
          </cell>
          <cell r="D16">
            <v>64030</v>
          </cell>
          <cell r="E16">
            <v>63955</v>
          </cell>
          <cell r="F16"/>
          <cell r="G16">
            <v>64186</v>
          </cell>
        </row>
        <row r="17">
          <cell r="C17">
            <v>53629</v>
          </cell>
          <cell r="D17">
            <v>53665</v>
          </cell>
          <cell r="E17">
            <v>53700</v>
          </cell>
          <cell r="F17"/>
          <cell r="G17">
            <v>53452</v>
          </cell>
        </row>
        <row r="25">
          <cell r="C25">
            <v>98212</v>
          </cell>
          <cell r="D25">
            <v>98548</v>
          </cell>
          <cell r="E25">
            <v>98699</v>
          </cell>
          <cell r="F25">
            <v>98371</v>
          </cell>
          <cell r="G25">
            <v>97856</v>
          </cell>
        </row>
        <row r="26">
          <cell r="C26">
            <v>15059</v>
          </cell>
          <cell r="D26">
            <v>15056</v>
          </cell>
          <cell r="E26">
            <v>15034</v>
          </cell>
          <cell r="F26">
            <v>15029</v>
          </cell>
          <cell r="G26">
            <v>15028</v>
          </cell>
        </row>
        <row r="27">
          <cell r="C27">
            <v>26726</v>
          </cell>
          <cell r="D27">
            <v>26918</v>
          </cell>
          <cell r="E27">
            <v>26962</v>
          </cell>
          <cell r="F27">
            <v>26857</v>
          </cell>
          <cell r="G27">
            <v>26557</v>
          </cell>
        </row>
        <row r="28">
          <cell r="C28">
            <v>56308</v>
          </cell>
          <cell r="D28">
            <v>56397</v>
          </cell>
          <cell r="E28">
            <v>56488</v>
          </cell>
          <cell r="F28">
            <v>56232</v>
          </cell>
          <cell r="G28">
            <v>56116</v>
          </cell>
        </row>
        <row r="29">
          <cell r="C29">
            <v>119</v>
          </cell>
          <cell r="D29">
            <v>177</v>
          </cell>
          <cell r="E29">
            <v>215</v>
          </cell>
          <cell r="F29">
            <v>253</v>
          </cell>
          <cell r="G29">
            <v>155</v>
          </cell>
        </row>
        <row r="33">
          <cell r="C33">
            <v>56308</v>
          </cell>
          <cell r="D33">
            <v>56397</v>
          </cell>
          <cell r="E33">
            <v>56488</v>
          </cell>
          <cell r="F33">
            <v>56232</v>
          </cell>
          <cell r="G33">
            <v>56116</v>
          </cell>
        </row>
        <row r="34">
          <cell r="C34">
            <v>20557</v>
          </cell>
          <cell r="D34">
            <v>20391</v>
          </cell>
          <cell r="E34">
            <v>20355</v>
          </cell>
          <cell r="F34">
            <v>20230</v>
          </cell>
          <cell r="G34">
            <v>20445</v>
          </cell>
        </row>
        <row r="35">
          <cell r="C35">
            <v>7446</v>
          </cell>
          <cell r="D35">
            <v>7455</v>
          </cell>
          <cell r="E35">
            <v>7467</v>
          </cell>
          <cell r="F35">
            <v>7402</v>
          </cell>
          <cell r="G35">
            <v>7442</v>
          </cell>
        </row>
        <row r="36">
          <cell r="C36">
            <v>28305</v>
          </cell>
          <cell r="D36">
            <v>28551</v>
          </cell>
          <cell r="E36">
            <v>28666</v>
          </cell>
          <cell r="F36">
            <v>28600</v>
          </cell>
          <cell r="G36">
            <v>28229</v>
          </cell>
        </row>
        <row r="44">
          <cell r="C44">
            <v>56308</v>
          </cell>
          <cell r="D44">
            <v>56397</v>
          </cell>
          <cell r="E44">
            <v>56488</v>
          </cell>
          <cell r="F44">
            <v>56232</v>
          </cell>
          <cell r="G44">
            <v>56116</v>
          </cell>
        </row>
        <row r="45">
          <cell r="C45">
            <v>43753</v>
          </cell>
          <cell r="D45">
            <v>43739</v>
          </cell>
          <cell r="E45">
            <v>43818</v>
          </cell>
          <cell r="F45">
            <v>43592</v>
          </cell>
          <cell r="G45">
            <v>43560</v>
          </cell>
        </row>
        <row r="46">
          <cell r="C46">
            <v>7513</v>
          </cell>
          <cell r="D46">
            <v>7556</v>
          </cell>
          <cell r="E46">
            <v>7565</v>
          </cell>
          <cell r="F46">
            <v>7553</v>
          </cell>
          <cell r="G46">
            <v>7484</v>
          </cell>
        </row>
        <row r="47">
          <cell r="C47">
            <v>5042</v>
          </cell>
          <cell r="D47">
            <v>5102</v>
          </cell>
          <cell r="E47">
            <v>5105</v>
          </cell>
          <cell r="F47">
            <v>5087</v>
          </cell>
          <cell r="G47">
            <v>5072</v>
          </cell>
        </row>
        <row r="55">
          <cell r="C55">
            <v>56308</v>
          </cell>
          <cell r="D55">
            <v>56397</v>
          </cell>
          <cell r="E55">
            <v>56488</v>
          </cell>
          <cell r="F55">
            <v>56232</v>
          </cell>
          <cell r="G55">
            <v>56116</v>
          </cell>
        </row>
        <row r="56">
          <cell r="C56">
            <v>23418</v>
          </cell>
          <cell r="D56">
            <v>23352</v>
          </cell>
          <cell r="E56">
            <v>23399</v>
          </cell>
          <cell r="F56">
            <v>23335</v>
          </cell>
          <cell r="G56">
            <v>23392</v>
          </cell>
        </row>
        <row r="57">
          <cell r="C57">
            <v>19187</v>
          </cell>
          <cell r="D57">
            <v>19581</v>
          </cell>
          <cell r="E57">
            <v>19725</v>
          </cell>
          <cell r="F57">
            <v>19766</v>
          </cell>
          <cell r="G57">
            <v>19108</v>
          </cell>
        </row>
        <row r="58">
          <cell r="C58">
            <v>12148</v>
          </cell>
          <cell r="D58">
            <v>11899</v>
          </cell>
          <cell r="E58">
            <v>11800</v>
          </cell>
          <cell r="F58">
            <v>11565</v>
          </cell>
          <cell r="G58">
            <v>12063</v>
          </cell>
        </row>
        <row r="59">
          <cell r="C59">
            <v>1555</v>
          </cell>
          <cell r="D59">
            <v>1565</v>
          </cell>
          <cell r="E59">
            <v>1564</v>
          </cell>
          <cell r="F59">
            <v>1566</v>
          </cell>
          <cell r="G59">
            <v>1553</v>
          </cell>
        </row>
        <row r="68">
          <cell r="C68">
            <v>324022</v>
          </cell>
          <cell r="D68">
            <v>325856</v>
          </cell>
          <cell r="E68">
            <v>326319</v>
          </cell>
          <cell r="F68">
            <v>326363</v>
          </cell>
          <cell r="G68">
            <v>330163</v>
          </cell>
          <cell r="H68"/>
        </row>
        <row r="69">
          <cell r="C69">
            <v>55409</v>
          </cell>
          <cell r="D69">
            <v>55613</v>
          </cell>
          <cell r="E69">
            <v>55688</v>
          </cell>
          <cell r="F69">
            <v>55607</v>
          </cell>
          <cell r="G69">
            <v>56116</v>
          </cell>
          <cell r="H69"/>
        </row>
        <row r="70">
          <cell r="C70">
            <v>11296</v>
          </cell>
          <cell r="D70">
            <v>11074</v>
          </cell>
          <cell r="E70">
            <v>11061</v>
          </cell>
          <cell r="F70">
            <v>11001</v>
          </cell>
          <cell r="G70">
            <v>11151</v>
          </cell>
          <cell r="H70"/>
        </row>
        <row r="71">
          <cell r="C71">
            <v>66921</v>
          </cell>
          <cell r="D71">
            <v>67409</v>
          </cell>
          <cell r="E71">
            <v>67061</v>
          </cell>
          <cell r="F71">
            <v>67101</v>
          </cell>
          <cell r="G71">
            <v>68053</v>
          </cell>
          <cell r="H71"/>
        </row>
        <row r="72">
          <cell r="C72">
            <v>15235</v>
          </cell>
          <cell r="D72">
            <v>15196</v>
          </cell>
          <cell r="E72">
            <v>15097</v>
          </cell>
          <cell r="F72">
            <v>15009</v>
          </cell>
          <cell r="G72">
            <v>15054</v>
          </cell>
          <cell r="H72"/>
        </row>
        <row r="73">
          <cell r="C73">
            <v>60855</v>
          </cell>
          <cell r="D73">
            <v>61312</v>
          </cell>
          <cell r="E73">
            <v>61617</v>
          </cell>
          <cell r="F73">
            <v>61651</v>
          </cell>
          <cell r="G73">
            <v>62151</v>
          </cell>
          <cell r="H73"/>
        </row>
        <row r="74">
          <cell r="C74">
            <v>61684</v>
          </cell>
          <cell r="D74">
            <v>62303</v>
          </cell>
          <cell r="E74">
            <v>62664</v>
          </cell>
          <cell r="F74">
            <v>63224</v>
          </cell>
          <cell r="G74">
            <v>64186</v>
          </cell>
          <cell r="H74"/>
        </row>
        <row r="75">
          <cell r="C75">
            <v>52622</v>
          </cell>
          <cell r="D75">
            <v>52949</v>
          </cell>
          <cell r="E75">
            <v>53131</v>
          </cell>
          <cell r="F75">
            <v>52770</v>
          </cell>
          <cell r="G75">
            <v>53452</v>
          </cell>
          <cell r="H75"/>
        </row>
        <row r="81">
          <cell r="C81">
            <v>97225</v>
          </cell>
          <cell r="D81">
            <v>97324</v>
          </cell>
          <cell r="E81">
            <v>97326</v>
          </cell>
          <cell r="F81">
            <v>97081</v>
          </cell>
          <cell r="G81">
            <v>97856</v>
          </cell>
          <cell r="H81">
            <v>98371</v>
          </cell>
        </row>
        <row r="82">
          <cell r="C82">
            <v>14989</v>
          </cell>
          <cell r="D82">
            <v>15097</v>
          </cell>
          <cell r="E82">
            <v>15074</v>
          </cell>
          <cell r="F82">
            <v>15024</v>
          </cell>
          <cell r="G82">
            <v>15028</v>
          </cell>
          <cell r="H82">
            <v>15029</v>
          </cell>
        </row>
        <row r="83">
          <cell r="C83">
            <v>26745</v>
          </cell>
          <cell r="D83">
            <v>26519</v>
          </cell>
          <cell r="E83">
            <v>26460</v>
          </cell>
          <cell r="F83">
            <v>26350</v>
          </cell>
          <cell r="G83">
            <v>26557</v>
          </cell>
          <cell r="H83">
            <v>26857</v>
          </cell>
        </row>
        <row r="84">
          <cell r="C84">
            <v>55409</v>
          </cell>
          <cell r="D84">
            <v>55613</v>
          </cell>
          <cell r="E84">
            <v>55688</v>
          </cell>
          <cell r="F84">
            <v>55607</v>
          </cell>
          <cell r="G84">
            <v>56116</v>
          </cell>
          <cell r="H84">
            <v>56232</v>
          </cell>
        </row>
        <row r="85">
          <cell r="C85">
            <v>82</v>
          </cell>
          <cell r="D85">
            <v>95</v>
          </cell>
          <cell r="E85">
            <v>104</v>
          </cell>
          <cell r="F85">
            <v>100</v>
          </cell>
          <cell r="G85">
            <v>155</v>
          </cell>
          <cell r="H85">
            <v>253</v>
          </cell>
        </row>
        <row r="89">
          <cell r="C89">
            <v>55409</v>
          </cell>
          <cell r="D89">
            <v>55613</v>
          </cell>
          <cell r="E89">
            <v>55688</v>
          </cell>
          <cell r="F89">
            <v>55607</v>
          </cell>
          <cell r="G89">
            <v>56116</v>
          </cell>
          <cell r="H89">
            <v>56232</v>
          </cell>
        </row>
        <row r="90">
          <cell r="C90">
            <v>21363</v>
          </cell>
          <cell r="D90">
            <v>21062</v>
          </cell>
          <cell r="E90">
            <v>20781</v>
          </cell>
          <cell r="F90">
            <v>20455</v>
          </cell>
          <cell r="G90">
            <v>20445</v>
          </cell>
          <cell r="H90">
            <v>20230</v>
          </cell>
        </row>
        <row r="91">
          <cell r="C91">
            <v>7240</v>
          </cell>
          <cell r="D91">
            <v>7344</v>
          </cell>
          <cell r="E91">
            <v>7376</v>
          </cell>
          <cell r="F91">
            <v>7364</v>
          </cell>
          <cell r="G91">
            <v>7442</v>
          </cell>
          <cell r="H91">
            <v>7402</v>
          </cell>
        </row>
        <row r="92">
          <cell r="C92">
            <v>26806</v>
          </cell>
          <cell r="D92">
            <v>27207</v>
          </cell>
          <cell r="E92">
            <v>27531</v>
          </cell>
          <cell r="F92">
            <v>27788</v>
          </cell>
          <cell r="G92">
            <v>28229</v>
          </cell>
          <cell r="H92">
            <v>28600</v>
          </cell>
        </row>
        <row r="99">
          <cell r="C99">
            <v>55409</v>
          </cell>
          <cell r="D99">
            <v>55613</v>
          </cell>
          <cell r="E99">
            <v>55688</v>
          </cell>
          <cell r="F99">
            <v>55607</v>
          </cell>
          <cell r="G99">
            <v>56116</v>
          </cell>
          <cell r="H99">
            <v>56232</v>
          </cell>
        </row>
        <row r="100">
          <cell r="C100">
            <v>43471</v>
          </cell>
          <cell r="D100">
            <v>43521</v>
          </cell>
          <cell r="E100">
            <v>43478</v>
          </cell>
          <cell r="F100">
            <v>43231</v>
          </cell>
          <cell r="G100">
            <v>43560</v>
          </cell>
          <cell r="H100">
            <v>43592</v>
          </cell>
        </row>
        <row r="101">
          <cell r="C101">
            <v>7236</v>
          </cell>
          <cell r="D101">
            <v>7314</v>
          </cell>
          <cell r="E101">
            <v>7320</v>
          </cell>
          <cell r="F101">
            <v>7373</v>
          </cell>
          <cell r="G101">
            <v>7484</v>
          </cell>
          <cell r="H101">
            <v>7553</v>
          </cell>
        </row>
        <row r="102">
          <cell r="C102">
            <v>4702</v>
          </cell>
          <cell r="D102">
            <v>4778</v>
          </cell>
          <cell r="E102">
            <v>4890</v>
          </cell>
          <cell r="F102">
            <v>5003</v>
          </cell>
          <cell r="G102">
            <v>5072</v>
          </cell>
          <cell r="H102">
            <v>5087</v>
          </cell>
        </row>
        <row r="109">
          <cell r="C109">
            <v>55409</v>
          </cell>
          <cell r="D109">
            <v>55613</v>
          </cell>
          <cell r="E109">
            <v>55688</v>
          </cell>
          <cell r="F109">
            <v>55607</v>
          </cell>
          <cell r="G109">
            <v>56116</v>
          </cell>
          <cell r="H109">
            <v>56232</v>
          </cell>
        </row>
        <row r="110">
          <cell r="C110">
            <v>23897</v>
          </cell>
          <cell r="D110">
            <v>23659</v>
          </cell>
          <cell r="E110">
            <v>23558</v>
          </cell>
          <cell r="F110">
            <v>23194</v>
          </cell>
          <cell r="G110">
            <v>23392</v>
          </cell>
          <cell r="H110">
            <v>23335</v>
          </cell>
        </row>
        <row r="111">
          <cell r="C111">
            <v>16971</v>
          </cell>
          <cell r="D111">
            <v>17586</v>
          </cell>
          <cell r="E111">
            <v>18125</v>
          </cell>
          <cell r="F111">
            <v>18647</v>
          </cell>
          <cell r="G111">
            <v>19108</v>
          </cell>
          <cell r="H111">
            <v>19766</v>
          </cell>
        </row>
        <row r="112">
          <cell r="C112">
            <v>13042</v>
          </cell>
          <cell r="D112">
            <v>12824</v>
          </cell>
          <cell r="E112">
            <v>12440</v>
          </cell>
          <cell r="F112">
            <v>12200</v>
          </cell>
          <cell r="G112">
            <v>12063</v>
          </cell>
          <cell r="H112">
            <v>11565</v>
          </cell>
        </row>
        <row r="113">
          <cell r="C113">
            <v>1499</v>
          </cell>
          <cell r="D113">
            <v>1544</v>
          </cell>
          <cell r="E113">
            <v>1565</v>
          </cell>
          <cell r="F113">
            <v>1566</v>
          </cell>
          <cell r="G113">
            <v>1553</v>
          </cell>
          <cell r="H113">
            <v>1566</v>
          </cell>
        </row>
      </sheetData>
      <sheetData sheetId="1">
        <row r="8">
          <cell r="C8">
            <v>70761</v>
          </cell>
          <cell r="D8">
            <v>70621</v>
          </cell>
          <cell r="E8">
            <v>70694</v>
          </cell>
          <cell r="F8">
            <v>70215</v>
          </cell>
          <cell r="G8">
            <v>70329</v>
          </cell>
        </row>
        <row r="9">
          <cell r="C9">
            <v>48115</v>
          </cell>
          <cell r="D9">
            <v>47931</v>
          </cell>
          <cell r="E9">
            <v>48042</v>
          </cell>
          <cell r="F9">
            <v>47685</v>
          </cell>
          <cell r="G9">
            <v>47765</v>
          </cell>
        </row>
        <row r="10">
          <cell r="C10">
            <v>22646</v>
          </cell>
          <cell r="D10">
            <v>22690</v>
          </cell>
          <cell r="E10">
            <v>22652</v>
          </cell>
          <cell r="F10">
            <v>22530</v>
          </cell>
          <cell r="G10">
            <v>22564</v>
          </cell>
        </row>
        <row r="12">
          <cell r="C12">
            <v>2687</v>
          </cell>
          <cell r="D12">
            <v>2636</v>
          </cell>
          <cell r="E12">
            <v>2745</v>
          </cell>
          <cell r="F12">
            <v>2854</v>
          </cell>
          <cell r="G12">
            <v>2795</v>
          </cell>
        </row>
        <row r="13">
          <cell r="C13">
            <v>68073</v>
          </cell>
          <cell r="D13">
            <v>67984</v>
          </cell>
          <cell r="E13">
            <v>67947</v>
          </cell>
          <cell r="F13">
            <v>67359</v>
          </cell>
          <cell r="G13">
            <v>67533</v>
          </cell>
        </row>
        <row r="14">
          <cell r="C14">
            <v>24004</v>
          </cell>
          <cell r="D14">
            <v>22910</v>
          </cell>
          <cell r="E14">
            <v>23076</v>
          </cell>
          <cell r="F14">
            <v>23121</v>
          </cell>
          <cell r="G14">
            <v>24064</v>
          </cell>
        </row>
        <row r="15">
          <cell r="C15">
            <v>36124</v>
          </cell>
          <cell r="D15">
            <v>36760</v>
          </cell>
          <cell r="E15">
            <v>36652</v>
          </cell>
          <cell r="F15">
            <v>36208</v>
          </cell>
          <cell r="G15">
            <v>35702</v>
          </cell>
        </row>
        <row r="16">
          <cell r="C16">
            <v>7945</v>
          </cell>
          <cell r="D16">
            <v>8314</v>
          </cell>
          <cell r="E16">
            <v>8219</v>
          </cell>
          <cell r="F16">
            <v>8030</v>
          </cell>
          <cell r="G16">
            <v>7767</v>
          </cell>
        </row>
        <row r="18">
          <cell r="C18">
            <v>63681</v>
          </cell>
          <cell r="D18">
            <v>63449</v>
          </cell>
          <cell r="E18">
            <v>63501</v>
          </cell>
          <cell r="F18">
            <v>63055</v>
          </cell>
          <cell r="G18">
            <v>63243</v>
          </cell>
        </row>
        <row r="19">
          <cell r="C19">
            <v>7080</v>
          </cell>
          <cell r="D19">
            <v>7172</v>
          </cell>
          <cell r="E19">
            <v>7193</v>
          </cell>
          <cell r="F19">
            <v>7160</v>
          </cell>
          <cell r="G19">
            <v>7086</v>
          </cell>
        </row>
        <row r="77">
          <cell r="C77">
            <v>71129</v>
          </cell>
          <cell r="D77">
            <v>71004</v>
          </cell>
          <cell r="E77">
            <v>70666</v>
          </cell>
          <cell r="F77">
            <v>70259</v>
          </cell>
          <cell r="G77">
            <v>70329</v>
          </cell>
          <cell r="H77">
            <v>70215</v>
          </cell>
        </row>
        <row r="78">
          <cell r="C78">
            <v>48608</v>
          </cell>
          <cell r="D78">
            <v>48437</v>
          </cell>
          <cell r="E78">
            <v>48084</v>
          </cell>
          <cell r="F78">
            <v>47781</v>
          </cell>
          <cell r="G78">
            <v>47765</v>
          </cell>
          <cell r="H78">
            <v>47685</v>
          </cell>
        </row>
        <row r="79">
          <cell r="C79">
            <v>22521</v>
          </cell>
          <cell r="D79">
            <v>22567</v>
          </cell>
          <cell r="E79">
            <v>22582</v>
          </cell>
          <cell r="F79">
            <v>22478</v>
          </cell>
          <cell r="G79">
            <v>22564</v>
          </cell>
          <cell r="H79">
            <v>22530</v>
          </cell>
        </row>
        <row r="85">
          <cell r="C85">
            <v>71129</v>
          </cell>
          <cell r="D85">
            <v>71004</v>
          </cell>
          <cell r="E85">
            <v>70666</v>
          </cell>
          <cell r="F85">
            <v>70259</v>
          </cell>
          <cell r="G85">
            <v>70329</v>
          </cell>
          <cell r="H85">
            <v>70215</v>
          </cell>
        </row>
        <row r="86">
          <cell r="C86">
            <v>2976</v>
          </cell>
          <cell r="D86">
            <v>2915</v>
          </cell>
          <cell r="E86">
            <v>2889</v>
          </cell>
          <cell r="F86">
            <v>2721</v>
          </cell>
          <cell r="G86">
            <v>2795</v>
          </cell>
          <cell r="H86">
            <v>2854</v>
          </cell>
        </row>
        <row r="87">
          <cell r="C87">
            <v>68152</v>
          </cell>
          <cell r="D87">
            <v>68088</v>
          </cell>
          <cell r="E87">
            <v>67776</v>
          </cell>
          <cell r="F87">
            <v>67537</v>
          </cell>
          <cell r="G87">
            <v>67533</v>
          </cell>
          <cell r="H87">
            <v>67359</v>
          </cell>
        </row>
        <row r="93">
          <cell r="C93">
            <v>71129</v>
          </cell>
          <cell r="D93">
            <v>71004</v>
          </cell>
          <cell r="E93">
            <v>70666</v>
          </cell>
          <cell r="F93">
            <v>70259</v>
          </cell>
          <cell r="G93">
            <v>70329</v>
          </cell>
          <cell r="H93">
            <v>70215</v>
          </cell>
        </row>
        <row r="94">
          <cell r="C94">
            <v>64126</v>
          </cell>
          <cell r="D94">
            <v>64004</v>
          </cell>
          <cell r="E94">
            <v>63648</v>
          </cell>
          <cell r="F94">
            <v>63304</v>
          </cell>
          <cell r="G94">
            <v>63243</v>
          </cell>
          <cell r="H94">
            <v>63055</v>
          </cell>
        </row>
        <row r="95">
          <cell r="C95">
            <v>7003</v>
          </cell>
          <cell r="D95">
            <v>7000</v>
          </cell>
          <cell r="E95">
            <v>7018</v>
          </cell>
          <cell r="F95">
            <v>6955</v>
          </cell>
          <cell r="G95">
            <v>7086</v>
          </cell>
          <cell r="H95">
            <v>7160</v>
          </cell>
        </row>
      </sheetData>
      <sheetData sheetId="2">
        <row r="10">
          <cell r="C10">
            <v>56488</v>
          </cell>
          <cell r="D10">
            <v>56232</v>
          </cell>
        </row>
        <row r="11">
          <cell r="C11">
            <v>8216</v>
          </cell>
          <cell r="D11">
            <v>8190</v>
          </cell>
        </row>
        <row r="12">
          <cell r="C12">
            <v>4749</v>
          </cell>
          <cell r="D12">
            <v>4723</v>
          </cell>
        </row>
        <row r="13">
          <cell r="C13">
            <v>40613</v>
          </cell>
          <cell r="D13">
            <v>40421</v>
          </cell>
        </row>
        <row r="14">
          <cell r="C14">
            <v>2910</v>
          </cell>
          <cell r="D14">
            <v>2898</v>
          </cell>
        </row>
        <row r="22">
          <cell r="C22">
            <v>8216</v>
          </cell>
          <cell r="D22">
            <v>8190</v>
          </cell>
          <cell r="E22">
            <v>4749</v>
          </cell>
          <cell r="F22">
            <v>4723</v>
          </cell>
          <cell r="G22">
            <v>40613</v>
          </cell>
          <cell r="H22">
            <v>40421</v>
          </cell>
          <cell r="I22">
            <v>2910</v>
          </cell>
          <cell r="J22">
            <v>2898</v>
          </cell>
        </row>
        <row r="23">
          <cell r="C23">
            <v>3077</v>
          </cell>
          <cell r="D23">
            <v>3045</v>
          </cell>
          <cell r="E23">
            <v>1818</v>
          </cell>
          <cell r="F23">
            <v>1814</v>
          </cell>
          <cell r="G23">
            <v>14355</v>
          </cell>
          <cell r="H23">
            <v>14274</v>
          </cell>
          <cell r="I23">
            <v>1105</v>
          </cell>
          <cell r="J23">
            <v>1097</v>
          </cell>
        </row>
        <row r="24">
          <cell r="C24">
            <v>1080</v>
          </cell>
          <cell r="D24">
            <v>1077</v>
          </cell>
          <cell r="E24">
            <v>652</v>
          </cell>
          <cell r="F24">
            <v>646</v>
          </cell>
          <cell r="G24">
            <v>5282</v>
          </cell>
          <cell r="H24">
            <v>5223</v>
          </cell>
          <cell r="I24">
            <v>453</v>
          </cell>
          <cell r="J24">
            <v>456</v>
          </cell>
        </row>
        <row r="25">
          <cell r="C25">
            <v>4059</v>
          </cell>
          <cell r="D25">
            <v>4068</v>
          </cell>
          <cell r="E25">
            <v>2279</v>
          </cell>
          <cell r="F25">
            <v>2263</v>
          </cell>
          <cell r="G25">
            <v>20976</v>
          </cell>
          <cell r="H25">
            <v>20924</v>
          </cell>
          <cell r="I25">
            <v>1352</v>
          </cell>
          <cell r="J25">
            <v>1345</v>
          </cell>
        </row>
        <row r="36">
          <cell r="C36">
            <v>10115</v>
          </cell>
          <cell r="D36">
            <v>10049</v>
          </cell>
          <cell r="E36">
            <v>6039</v>
          </cell>
          <cell r="F36">
            <v>6011</v>
          </cell>
          <cell r="G36">
            <v>51025</v>
          </cell>
          <cell r="H36">
            <v>50668</v>
          </cell>
          <cell r="I36">
            <v>3515</v>
          </cell>
          <cell r="J36">
            <v>3487</v>
          </cell>
        </row>
        <row r="37">
          <cell r="C37">
            <v>6893</v>
          </cell>
          <cell r="D37">
            <v>6838</v>
          </cell>
          <cell r="E37">
            <v>4117</v>
          </cell>
          <cell r="F37">
            <v>4094</v>
          </cell>
          <cell r="G37">
            <v>34744</v>
          </cell>
          <cell r="H37">
            <v>34484</v>
          </cell>
          <cell r="I37">
            <v>2288</v>
          </cell>
          <cell r="J37">
            <v>2269</v>
          </cell>
        </row>
        <row r="38">
          <cell r="C38">
            <v>3222</v>
          </cell>
          <cell r="D38">
            <v>3211</v>
          </cell>
          <cell r="E38">
            <v>1922</v>
          </cell>
          <cell r="F38">
            <v>1917</v>
          </cell>
          <cell r="G38">
            <v>16281</v>
          </cell>
          <cell r="H38">
            <v>16184</v>
          </cell>
          <cell r="I38">
            <v>1227</v>
          </cell>
          <cell r="J38">
            <v>1218</v>
          </cell>
        </row>
        <row r="40">
          <cell r="C40">
            <v>483</v>
          </cell>
          <cell r="D40">
            <v>497</v>
          </cell>
          <cell r="E40">
            <v>232</v>
          </cell>
          <cell r="F40">
            <v>233</v>
          </cell>
          <cell r="G40">
            <v>1902</v>
          </cell>
          <cell r="H40">
            <v>1989</v>
          </cell>
          <cell r="I40">
            <v>128</v>
          </cell>
          <cell r="J40">
            <v>135</v>
          </cell>
        </row>
        <row r="41">
          <cell r="C41">
            <v>9632</v>
          </cell>
          <cell r="D41">
            <v>9552</v>
          </cell>
          <cell r="E41">
            <v>5807</v>
          </cell>
          <cell r="F41">
            <v>5778</v>
          </cell>
          <cell r="G41">
            <v>49121</v>
          </cell>
          <cell r="H41">
            <v>48677</v>
          </cell>
          <cell r="I41">
            <v>3387</v>
          </cell>
          <cell r="J41">
            <v>3352</v>
          </cell>
        </row>
        <row r="43">
          <cell r="C43">
            <v>9104</v>
          </cell>
          <cell r="D43">
            <v>9037</v>
          </cell>
          <cell r="E43">
            <v>5357</v>
          </cell>
          <cell r="F43">
            <v>5342</v>
          </cell>
          <cell r="G43">
            <v>45898</v>
          </cell>
          <cell r="H43">
            <v>45557</v>
          </cell>
          <cell r="I43">
            <v>3142</v>
          </cell>
          <cell r="J43">
            <v>3119</v>
          </cell>
        </row>
        <row r="44">
          <cell r="C44">
            <v>1011</v>
          </cell>
          <cell r="D44">
            <v>1012</v>
          </cell>
          <cell r="E44">
            <v>682</v>
          </cell>
          <cell r="F44">
            <v>669</v>
          </cell>
          <cell r="G44">
            <v>5127</v>
          </cell>
          <cell r="H44">
            <v>5111</v>
          </cell>
          <cell r="I44">
            <v>373</v>
          </cell>
          <cell r="J44">
            <v>368</v>
          </cell>
        </row>
      </sheetData>
      <sheetData sheetId="3">
        <row r="10">
          <cell r="C10">
            <v>121893</v>
          </cell>
          <cell r="D10">
            <v>120681</v>
          </cell>
          <cell r="E10">
            <v>119683</v>
          </cell>
          <cell r="F10"/>
          <cell r="G10">
            <v>121486</v>
          </cell>
        </row>
        <row r="11">
          <cell r="C11">
            <v>20557</v>
          </cell>
          <cell r="D11">
            <v>20391</v>
          </cell>
          <cell r="E11">
            <v>20355</v>
          </cell>
          <cell r="F11"/>
          <cell r="G11">
            <v>20445</v>
          </cell>
        </row>
        <row r="12">
          <cell r="C12">
            <v>3933</v>
          </cell>
          <cell r="D12">
            <v>3884</v>
          </cell>
          <cell r="E12">
            <v>3887</v>
          </cell>
          <cell r="F12"/>
          <cell r="G12">
            <v>3921</v>
          </cell>
        </row>
        <row r="13">
          <cell r="C13">
            <v>26220</v>
          </cell>
          <cell r="D13">
            <v>26120</v>
          </cell>
          <cell r="E13">
            <v>25607</v>
          </cell>
          <cell r="F13"/>
          <cell r="G13">
            <v>26185</v>
          </cell>
        </row>
        <row r="14">
          <cell r="C14">
            <v>5775</v>
          </cell>
          <cell r="D14">
            <v>5706</v>
          </cell>
          <cell r="E14">
            <v>5663</v>
          </cell>
          <cell r="F14"/>
          <cell r="G14">
            <v>5774</v>
          </cell>
        </row>
        <row r="15">
          <cell r="C15">
            <v>22877</v>
          </cell>
          <cell r="D15">
            <v>22780</v>
          </cell>
          <cell r="E15">
            <v>22577</v>
          </cell>
          <cell r="F15"/>
          <cell r="G15">
            <v>22862</v>
          </cell>
        </row>
        <row r="16">
          <cell r="C16">
            <v>22649</v>
          </cell>
          <cell r="D16">
            <v>22193</v>
          </cell>
          <cell r="E16">
            <v>22062</v>
          </cell>
          <cell r="F16"/>
          <cell r="G16">
            <v>22541</v>
          </cell>
        </row>
        <row r="17">
          <cell r="C17">
            <v>19882</v>
          </cell>
          <cell r="D17">
            <v>19607</v>
          </cell>
          <cell r="E17">
            <v>19532</v>
          </cell>
          <cell r="F17"/>
          <cell r="G17">
            <v>19758</v>
          </cell>
        </row>
        <row r="26">
          <cell r="C26">
            <v>20557</v>
          </cell>
          <cell r="D26">
            <v>20391</v>
          </cell>
          <cell r="E26">
            <v>20355</v>
          </cell>
          <cell r="F26">
            <v>20230</v>
          </cell>
          <cell r="G26">
            <v>20445</v>
          </cell>
        </row>
        <row r="27">
          <cell r="C27">
            <v>10121</v>
          </cell>
          <cell r="D27">
            <v>10037</v>
          </cell>
          <cell r="E27">
            <v>10034</v>
          </cell>
          <cell r="F27">
            <v>9974</v>
          </cell>
          <cell r="G27">
            <v>10034</v>
          </cell>
        </row>
        <row r="28">
          <cell r="C28">
            <v>10436</v>
          </cell>
          <cell r="D28">
            <v>10354</v>
          </cell>
          <cell r="E28">
            <v>10321</v>
          </cell>
          <cell r="F28">
            <v>10256</v>
          </cell>
          <cell r="G28">
            <v>10411</v>
          </cell>
        </row>
        <row r="32">
          <cell r="C32">
            <v>20557</v>
          </cell>
          <cell r="D32">
            <v>20391</v>
          </cell>
          <cell r="E32">
            <v>20355</v>
          </cell>
          <cell r="F32">
            <v>20230</v>
          </cell>
          <cell r="G32">
            <v>20445</v>
          </cell>
        </row>
        <row r="33">
          <cell r="C33">
            <v>3864</v>
          </cell>
          <cell r="D33">
            <v>3833</v>
          </cell>
          <cell r="E33">
            <v>3815</v>
          </cell>
          <cell r="F33">
            <v>3790</v>
          </cell>
          <cell r="G33">
            <v>3853</v>
          </cell>
        </row>
        <row r="34">
          <cell r="C34">
            <v>8562</v>
          </cell>
          <cell r="D34">
            <v>8440</v>
          </cell>
          <cell r="E34">
            <v>8417</v>
          </cell>
          <cell r="F34">
            <v>8351</v>
          </cell>
          <cell r="G34">
            <v>8477</v>
          </cell>
        </row>
        <row r="35">
          <cell r="C35">
            <v>3144</v>
          </cell>
          <cell r="D35">
            <v>3074</v>
          </cell>
          <cell r="E35">
            <v>3042</v>
          </cell>
          <cell r="F35">
            <v>3007</v>
          </cell>
          <cell r="G35">
            <v>3121</v>
          </cell>
        </row>
        <row r="36">
          <cell r="C36">
            <v>2009</v>
          </cell>
          <cell r="D36">
            <v>1989</v>
          </cell>
          <cell r="E36">
            <v>1977</v>
          </cell>
          <cell r="F36">
            <v>1956</v>
          </cell>
          <cell r="G36">
            <v>1993</v>
          </cell>
        </row>
        <row r="37">
          <cell r="C37">
            <v>421</v>
          </cell>
          <cell r="D37">
            <v>410</v>
          </cell>
          <cell r="E37">
            <v>419</v>
          </cell>
          <cell r="F37">
            <v>421</v>
          </cell>
          <cell r="G37">
            <v>416</v>
          </cell>
        </row>
        <row r="38">
          <cell r="C38">
            <v>1699</v>
          </cell>
          <cell r="D38">
            <v>1681</v>
          </cell>
          <cell r="E38">
            <v>1687</v>
          </cell>
          <cell r="F38">
            <v>1673</v>
          </cell>
          <cell r="G38">
            <v>1682</v>
          </cell>
        </row>
        <row r="39">
          <cell r="C39">
            <v>1289</v>
          </cell>
          <cell r="D39">
            <v>1286</v>
          </cell>
          <cell r="E39">
            <v>1292</v>
          </cell>
          <cell r="F39">
            <v>1294</v>
          </cell>
          <cell r="G39">
            <v>1265</v>
          </cell>
        </row>
        <row r="40">
          <cell r="C40">
            <v>8131</v>
          </cell>
          <cell r="D40">
            <v>8118</v>
          </cell>
          <cell r="E40">
            <v>8123</v>
          </cell>
          <cell r="F40">
            <v>8089</v>
          </cell>
          <cell r="G40">
            <v>8115</v>
          </cell>
        </row>
        <row r="49">
          <cell r="C49">
            <v>126411</v>
          </cell>
          <cell r="D49">
            <v>125236</v>
          </cell>
          <cell r="E49">
            <v>123198</v>
          </cell>
          <cell r="F49">
            <v>121545</v>
          </cell>
          <cell r="G49">
            <v>121486</v>
          </cell>
          <cell r="H49"/>
        </row>
        <row r="50">
          <cell r="C50">
            <v>21363</v>
          </cell>
          <cell r="D50">
            <v>21062</v>
          </cell>
          <cell r="E50">
            <v>20781</v>
          </cell>
          <cell r="F50">
            <v>20455</v>
          </cell>
          <cell r="G50">
            <v>20445</v>
          </cell>
          <cell r="H50"/>
        </row>
        <row r="51">
          <cell r="C51">
            <v>4216</v>
          </cell>
          <cell r="D51">
            <v>4092</v>
          </cell>
          <cell r="E51">
            <v>3999</v>
          </cell>
          <cell r="F51">
            <v>3916</v>
          </cell>
          <cell r="G51">
            <v>3921</v>
          </cell>
          <cell r="H51"/>
        </row>
        <row r="52">
          <cell r="C52">
            <v>27191</v>
          </cell>
          <cell r="D52">
            <v>27009</v>
          </cell>
          <cell r="E52">
            <v>26396</v>
          </cell>
          <cell r="F52">
            <v>26139</v>
          </cell>
          <cell r="G52">
            <v>26185</v>
          </cell>
          <cell r="H52"/>
        </row>
        <row r="53">
          <cell r="C53">
            <v>6186</v>
          </cell>
          <cell r="D53">
            <v>6093</v>
          </cell>
          <cell r="E53">
            <v>5950</v>
          </cell>
          <cell r="F53">
            <v>5865</v>
          </cell>
          <cell r="G53">
            <v>5774</v>
          </cell>
          <cell r="H53"/>
        </row>
        <row r="54">
          <cell r="C54">
            <v>23748</v>
          </cell>
          <cell r="D54">
            <v>23564</v>
          </cell>
          <cell r="E54">
            <v>23236</v>
          </cell>
          <cell r="F54">
            <v>22952</v>
          </cell>
          <cell r="G54">
            <v>22862</v>
          </cell>
          <cell r="H54"/>
        </row>
        <row r="55">
          <cell r="C55">
            <v>23077</v>
          </cell>
          <cell r="D55">
            <v>22916</v>
          </cell>
          <cell r="E55">
            <v>22626</v>
          </cell>
          <cell r="F55">
            <v>22474</v>
          </cell>
          <cell r="G55">
            <v>22541</v>
          </cell>
          <cell r="H55"/>
        </row>
        <row r="56">
          <cell r="C56">
            <v>20630</v>
          </cell>
          <cell r="D56">
            <v>20500</v>
          </cell>
          <cell r="E56">
            <v>20210</v>
          </cell>
          <cell r="F56">
            <v>19744</v>
          </cell>
          <cell r="G56">
            <v>19758</v>
          </cell>
          <cell r="H56"/>
        </row>
        <row r="62">
          <cell r="C62">
            <v>21363</v>
          </cell>
          <cell r="D62">
            <v>21062</v>
          </cell>
          <cell r="E62">
            <v>20781</v>
          </cell>
          <cell r="F62">
            <v>20455</v>
          </cell>
          <cell r="G62">
            <v>20445</v>
          </cell>
          <cell r="H62">
            <v>20230</v>
          </cell>
        </row>
        <row r="63">
          <cell r="C63">
            <v>10358</v>
          </cell>
          <cell r="D63">
            <v>10267</v>
          </cell>
          <cell r="E63">
            <v>10197</v>
          </cell>
          <cell r="F63">
            <v>10076</v>
          </cell>
          <cell r="G63">
            <v>10034</v>
          </cell>
          <cell r="H63">
            <v>9974</v>
          </cell>
        </row>
        <row r="64">
          <cell r="C64">
            <v>11005</v>
          </cell>
          <cell r="D64">
            <v>10795</v>
          </cell>
          <cell r="E64">
            <v>10584</v>
          </cell>
          <cell r="F64">
            <v>10379</v>
          </cell>
          <cell r="G64">
            <v>10411</v>
          </cell>
          <cell r="H64">
            <v>10256</v>
          </cell>
        </row>
        <row r="67">
          <cell r="C67">
            <v>21363</v>
          </cell>
          <cell r="D67">
            <v>21062</v>
          </cell>
          <cell r="E67">
            <v>20781</v>
          </cell>
          <cell r="F67">
            <v>20455</v>
          </cell>
          <cell r="G67">
            <v>20445</v>
          </cell>
          <cell r="H67">
            <v>20230</v>
          </cell>
        </row>
        <row r="68">
          <cell r="C68">
            <v>4014</v>
          </cell>
          <cell r="D68">
            <v>3953</v>
          </cell>
          <cell r="E68">
            <v>3894</v>
          </cell>
          <cell r="F68">
            <v>3849</v>
          </cell>
          <cell r="G68">
            <v>3853</v>
          </cell>
          <cell r="H68">
            <v>3790</v>
          </cell>
        </row>
        <row r="69">
          <cell r="C69">
            <v>9192</v>
          </cell>
          <cell r="D69">
            <v>9020</v>
          </cell>
          <cell r="E69">
            <v>8869</v>
          </cell>
          <cell r="F69">
            <v>8622</v>
          </cell>
          <cell r="G69">
            <v>8477</v>
          </cell>
          <cell r="H69">
            <v>8351</v>
          </cell>
        </row>
        <row r="70">
          <cell r="C70">
            <v>3585</v>
          </cell>
          <cell r="D70">
            <v>3488</v>
          </cell>
          <cell r="E70">
            <v>3347</v>
          </cell>
          <cell r="F70">
            <v>3181</v>
          </cell>
          <cell r="G70">
            <v>3121</v>
          </cell>
          <cell r="H70">
            <v>3007</v>
          </cell>
        </row>
        <row r="71">
          <cell r="C71">
            <v>2204</v>
          </cell>
          <cell r="D71">
            <v>2141</v>
          </cell>
          <cell r="E71">
            <v>2123</v>
          </cell>
          <cell r="F71">
            <v>2035</v>
          </cell>
          <cell r="G71">
            <v>1993</v>
          </cell>
          <cell r="H71">
            <v>1956</v>
          </cell>
        </row>
        <row r="72">
          <cell r="C72">
            <v>454</v>
          </cell>
          <cell r="D72">
            <v>447</v>
          </cell>
          <cell r="E72">
            <v>444</v>
          </cell>
          <cell r="F72">
            <v>419</v>
          </cell>
          <cell r="G72">
            <v>416</v>
          </cell>
          <cell r="H72">
            <v>421</v>
          </cell>
        </row>
        <row r="73">
          <cell r="C73">
            <v>1741</v>
          </cell>
          <cell r="D73">
            <v>1721</v>
          </cell>
          <cell r="E73">
            <v>1708</v>
          </cell>
          <cell r="F73">
            <v>1699</v>
          </cell>
          <cell r="G73">
            <v>1682</v>
          </cell>
          <cell r="H73">
            <v>1673</v>
          </cell>
        </row>
        <row r="74">
          <cell r="C74">
            <v>1208</v>
          </cell>
          <cell r="D74">
            <v>1223</v>
          </cell>
          <cell r="E74">
            <v>1247</v>
          </cell>
          <cell r="F74">
            <v>1288</v>
          </cell>
          <cell r="G74">
            <v>1265</v>
          </cell>
          <cell r="H74">
            <v>1294</v>
          </cell>
        </row>
        <row r="75">
          <cell r="C75">
            <v>8157</v>
          </cell>
          <cell r="D75">
            <v>8089</v>
          </cell>
          <cell r="E75">
            <v>8018</v>
          </cell>
          <cell r="F75">
            <v>7984</v>
          </cell>
          <cell r="G75">
            <v>8115</v>
          </cell>
          <cell r="H75">
            <v>8089</v>
          </cell>
        </row>
      </sheetData>
      <sheetData sheetId="4">
        <row r="10">
          <cell r="C10">
            <v>20355</v>
          </cell>
          <cell r="D10">
            <v>20230</v>
          </cell>
        </row>
        <row r="11">
          <cell r="C11">
            <v>3077</v>
          </cell>
          <cell r="D11">
            <v>3045</v>
          </cell>
        </row>
        <row r="12">
          <cell r="C12">
            <v>1818</v>
          </cell>
          <cell r="D12">
            <v>1814</v>
          </cell>
        </row>
        <row r="13">
          <cell r="C13">
            <v>14355</v>
          </cell>
          <cell r="D13">
            <v>14274</v>
          </cell>
        </row>
        <row r="14">
          <cell r="C14">
            <v>1105</v>
          </cell>
          <cell r="D14">
            <v>1097</v>
          </cell>
        </row>
        <row r="22">
          <cell r="C22">
            <v>3077</v>
          </cell>
          <cell r="D22">
            <v>3045</v>
          </cell>
          <cell r="E22">
            <v>1818</v>
          </cell>
          <cell r="F22">
            <v>1814</v>
          </cell>
          <cell r="G22">
            <v>14355</v>
          </cell>
          <cell r="H22">
            <v>14274</v>
          </cell>
          <cell r="I22">
            <v>1105</v>
          </cell>
          <cell r="J22">
            <v>1097</v>
          </cell>
        </row>
        <row r="23">
          <cell r="C23">
            <v>550</v>
          </cell>
          <cell r="D23">
            <v>546</v>
          </cell>
          <cell r="E23">
            <v>361</v>
          </cell>
          <cell r="F23">
            <v>359</v>
          </cell>
          <cell r="G23">
            <v>2639</v>
          </cell>
          <cell r="H23">
            <v>2624</v>
          </cell>
          <cell r="I23">
            <v>265</v>
          </cell>
          <cell r="J23">
            <v>261</v>
          </cell>
        </row>
        <row r="24">
          <cell r="C24">
            <v>1250</v>
          </cell>
          <cell r="D24">
            <v>1249</v>
          </cell>
          <cell r="E24">
            <v>759</v>
          </cell>
          <cell r="F24">
            <v>757</v>
          </cell>
          <cell r="G24">
            <v>6023</v>
          </cell>
          <cell r="H24">
            <v>5967</v>
          </cell>
          <cell r="I24">
            <v>385</v>
          </cell>
          <cell r="J24">
            <v>378</v>
          </cell>
        </row>
        <row r="25">
          <cell r="C25">
            <v>468</v>
          </cell>
          <cell r="D25">
            <v>468</v>
          </cell>
          <cell r="E25">
            <v>225</v>
          </cell>
          <cell r="F25">
            <v>224</v>
          </cell>
          <cell r="G25">
            <v>2214</v>
          </cell>
          <cell r="H25">
            <v>2180</v>
          </cell>
          <cell r="I25">
            <v>135</v>
          </cell>
          <cell r="J25">
            <v>135</v>
          </cell>
        </row>
        <row r="26">
          <cell r="C26">
            <v>259</v>
          </cell>
          <cell r="D26">
            <v>261</v>
          </cell>
          <cell r="E26">
            <v>257</v>
          </cell>
          <cell r="F26">
            <v>256</v>
          </cell>
          <cell r="G26">
            <v>1372</v>
          </cell>
          <cell r="H26">
            <v>1354</v>
          </cell>
          <cell r="I26">
            <v>89</v>
          </cell>
          <cell r="J26">
            <v>85</v>
          </cell>
        </row>
        <row r="27">
          <cell r="C27">
            <v>52</v>
          </cell>
          <cell r="D27">
            <v>53</v>
          </cell>
          <cell r="E27">
            <v>29</v>
          </cell>
          <cell r="F27">
            <v>29</v>
          </cell>
          <cell r="G27">
            <v>317</v>
          </cell>
          <cell r="H27">
            <v>318</v>
          </cell>
          <cell r="I27">
            <v>21</v>
          </cell>
          <cell r="J27">
            <v>21</v>
          </cell>
        </row>
        <row r="28">
          <cell r="C28">
            <v>253</v>
          </cell>
          <cell r="D28">
            <v>252</v>
          </cell>
          <cell r="E28">
            <v>127</v>
          </cell>
          <cell r="F28">
            <v>126</v>
          </cell>
          <cell r="G28">
            <v>1204</v>
          </cell>
          <cell r="H28">
            <v>1194</v>
          </cell>
          <cell r="I28">
            <v>103</v>
          </cell>
          <cell r="J28">
            <v>101</v>
          </cell>
        </row>
        <row r="29">
          <cell r="C29">
            <v>218</v>
          </cell>
          <cell r="D29">
            <v>215</v>
          </cell>
          <cell r="E29">
            <v>121</v>
          </cell>
          <cell r="F29">
            <v>122</v>
          </cell>
          <cell r="G29">
            <v>916</v>
          </cell>
          <cell r="H29">
            <v>921</v>
          </cell>
          <cell r="I29">
            <v>37</v>
          </cell>
          <cell r="J29">
            <v>36</v>
          </cell>
        </row>
        <row r="30">
          <cell r="C30">
            <v>1277</v>
          </cell>
          <cell r="D30">
            <v>1250</v>
          </cell>
          <cell r="E30">
            <v>698</v>
          </cell>
          <cell r="F30">
            <v>698</v>
          </cell>
          <cell r="G30">
            <v>5693</v>
          </cell>
          <cell r="H30">
            <v>5683</v>
          </cell>
          <cell r="I30">
            <v>455</v>
          </cell>
          <cell r="J30">
            <v>458</v>
          </cell>
        </row>
      </sheetData>
      <sheetData sheetId="5">
        <row r="10">
          <cell r="C10">
            <v>51670</v>
          </cell>
          <cell r="D10">
            <v>51788</v>
          </cell>
          <cell r="E10">
            <v>51665</v>
          </cell>
          <cell r="F10"/>
          <cell r="G10">
            <v>51515</v>
          </cell>
        </row>
        <row r="11">
          <cell r="C11">
            <v>7446</v>
          </cell>
          <cell r="D11">
            <v>7455</v>
          </cell>
          <cell r="E11">
            <v>7467</v>
          </cell>
          <cell r="F11"/>
          <cell r="G11">
            <v>7442</v>
          </cell>
        </row>
        <row r="12">
          <cell r="C12">
            <v>2639</v>
          </cell>
          <cell r="D12">
            <v>2668</v>
          </cell>
          <cell r="E12">
            <v>2672</v>
          </cell>
          <cell r="F12"/>
          <cell r="G12">
            <v>2645</v>
          </cell>
        </row>
        <row r="13">
          <cell r="C13">
            <v>7936</v>
          </cell>
          <cell r="D13">
            <v>7980</v>
          </cell>
          <cell r="E13">
            <v>7846</v>
          </cell>
          <cell r="F13"/>
          <cell r="G13">
            <v>7924</v>
          </cell>
        </row>
        <row r="14">
          <cell r="C14">
            <v>2415</v>
          </cell>
          <cell r="D14">
            <v>2394</v>
          </cell>
          <cell r="E14">
            <v>2377</v>
          </cell>
          <cell r="F14"/>
          <cell r="G14">
            <v>2403</v>
          </cell>
        </row>
        <row r="15">
          <cell r="C15">
            <v>13662</v>
          </cell>
          <cell r="D15">
            <v>13733</v>
          </cell>
          <cell r="E15">
            <v>13723</v>
          </cell>
          <cell r="F15"/>
          <cell r="G15">
            <v>13560</v>
          </cell>
        </row>
        <row r="16">
          <cell r="C16">
            <v>10637</v>
          </cell>
          <cell r="D16">
            <v>10639</v>
          </cell>
          <cell r="E16">
            <v>10647</v>
          </cell>
          <cell r="F16"/>
          <cell r="G16">
            <v>10617</v>
          </cell>
        </row>
        <row r="17">
          <cell r="C17">
            <v>6935</v>
          </cell>
          <cell r="D17">
            <v>6919</v>
          </cell>
          <cell r="E17">
            <v>6933</v>
          </cell>
          <cell r="F17"/>
          <cell r="G17">
            <v>6924</v>
          </cell>
        </row>
        <row r="26">
          <cell r="C26">
            <v>7446</v>
          </cell>
          <cell r="D26">
            <v>7455</v>
          </cell>
          <cell r="E26">
            <v>7467</v>
          </cell>
          <cell r="F26">
            <v>7402</v>
          </cell>
          <cell r="G26">
            <v>7442</v>
          </cell>
        </row>
        <row r="27">
          <cell r="C27">
            <v>6253</v>
          </cell>
          <cell r="D27">
            <v>6264</v>
          </cell>
          <cell r="E27">
            <v>6259</v>
          </cell>
          <cell r="F27">
            <v>6206</v>
          </cell>
          <cell r="G27">
            <v>6252</v>
          </cell>
        </row>
        <row r="28">
          <cell r="C28">
            <v>1193</v>
          </cell>
          <cell r="D28">
            <v>1191</v>
          </cell>
          <cell r="E28">
            <v>1208</v>
          </cell>
          <cell r="F28">
            <v>1196</v>
          </cell>
          <cell r="G28">
            <v>1190</v>
          </cell>
        </row>
        <row r="32">
          <cell r="C32">
            <v>7446</v>
          </cell>
          <cell r="D32">
            <v>7455</v>
          </cell>
          <cell r="E32">
            <v>7467</v>
          </cell>
          <cell r="F32">
            <v>7402</v>
          </cell>
          <cell r="G32">
            <v>7442</v>
          </cell>
        </row>
        <row r="33">
          <cell r="C33">
            <v>6253</v>
          </cell>
          <cell r="D33">
            <v>6264</v>
          </cell>
          <cell r="E33">
            <v>6259</v>
          </cell>
          <cell r="F33">
            <v>6206</v>
          </cell>
          <cell r="G33">
            <v>6252</v>
          </cell>
        </row>
        <row r="34">
          <cell r="C34">
            <v>431</v>
          </cell>
          <cell r="D34">
            <v>451</v>
          </cell>
          <cell r="E34">
            <v>464</v>
          </cell>
          <cell r="F34">
            <v>474</v>
          </cell>
          <cell r="G34">
            <v>437</v>
          </cell>
        </row>
        <row r="35">
          <cell r="C35">
            <v>5530</v>
          </cell>
          <cell r="D35">
            <v>5515</v>
          </cell>
          <cell r="E35">
            <v>5492</v>
          </cell>
          <cell r="F35">
            <v>5435</v>
          </cell>
          <cell r="G35">
            <v>5520</v>
          </cell>
        </row>
        <row r="36">
          <cell r="C36">
            <v>198</v>
          </cell>
          <cell r="D36">
            <v>203</v>
          </cell>
          <cell r="E36">
            <v>207</v>
          </cell>
          <cell r="F36">
            <v>202</v>
          </cell>
          <cell r="G36">
            <v>201</v>
          </cell>
        </row>
        <row r="37">
          <cell r="D37">
            <v>95</v>
          </cell>
          <cell r="E37">
            <v>96</v>
          </cell>
          <cell r="F37">
            <v>95</v>
          </cell>
        </row>
        <row r="38">
          <cell r="C38">
            <v>1193</v>
          </cell>
          <cell r="D38">
            <v>1191</v>
          </cell>
          <cell r="E38">
            <v>1208</v>
          </cell>
          <cell r="F38">
            <v>1196</v>
          </cell>
          <cell r="G38">
            <v>1190</v>
          </cell>
        </row>
        <row r="39">
          <cell r="C39">
            <v>338</v>
          </cell>
          <cell r="D39">
            <v>341</v>
          </cell>
          <cell r="E39">
            <v>338</v>
          </cell>
          <cell r="F39">
            <v>345</v>
          </cell>
          <cell r="G39">
            <v>335</v>
          </cell>
        </row>
        <row r="40">
          <cell r="D40">
            <v>850</v>
          </cell>
          <cell r="E40">
            <v>870</v>
          </cell>
          <cell r="F40">
            <v>851</v>
          </cell>
        </row>
        <row r="49">
          <cell r="C49">
            <v>49652</v>
          </cell>
          <cell r="D49">
            <v>50299</v>
          </cell>
          <cell r="E49">
            <v>50939</v>
          </cell>
          <cell r="F49">
            <v>50941</v>
          </cell>
          <cell r="G49">
            <v>51515</v>
          </cell>
          <cell r="H49"/>
        </row>
        <row r="50">
          <cell r="C50">
            <v>7240</v>
          </cell>
          <cell r="D50">
            <v>7344</v>
          </cell>
          <cell r="E50">
            <v>7376</v>
          </cell>
          <cell r="F50">
            <v>7364</v>
          </cell>
          <cell r="G50">
            <v>7442</v>
          </cell>
          <cell r="H50"/>
        </row>
        <row r="51">
          <cell r="C51">
            <v>2681</v>
          </cell>
          <cell r="D51">
            <v>2583</v>
          </cell>
          <cell r="E51">
            <v>2612</v>
          </cell>
          <cell r="F51">
            <v>2600</v>
          </cell>
          <cell r="G51">
            <v>2645</v>
          </cell>
          <cell r="H51"/>
        </row>
        <row r="52">
          <cell r="C52">
            <v>7717</v>
          </cell>
          <cell r="D52">
            <v>7836</v>
          </cell>
          <cell r="E52">
            <v>7899</v>
          </cell>
          <cell r="F52">
            <v>7845</v>
          </cell>
          <cell r="G52">
            <v>7924</v>
          </cell>
          <cell r="H52"/>
        </row>
        <row r="53">
          <cell r="C53">
            <v>2432</v>
          </cell>
          <cell r="D53">
            <v>2432</v>
          </cell>
          <cell r="E53">
            <v>2430</v>
          </cell>
          <cell r="F53">
            <v>2415</v>
          </cell>
          <cell r="G53">
            <v>2403</v>
          </cell>
          <cell r="H53"/>
        </row>
        <row r="54">
          <cell r="C54">
            <v>12814</v>
          </cell>
          <cell r="D54">
            <v>13086</v>
          </cell>
          <cell r="E54">
            <v>13353</v>
          </cell>
          <cell r="F54">
            <v>13415</v>
          </cell>
          <cell r="G54">
            <v>13560</v>
          </cell>
          <cell r="H54"/>
        </row>
        <row r="55">
          <cell r="C55">
            <v>9981</v>
          </cell>
          <cell r="D55">
            <v>10179</v>
          </cell>
          <cell r="E55">
            <v>10342</v>
          </cell>
          <cell r="F55">
            <v>10425</v>
          </cell>
          <cell r="G55">
            <v>10617</v>
          </cell>
          <cell r="H55"/>
        </row>
        <row r="56">
          <cell r="C56">
            <v>6787</v>
          </cell>
          <cell r="D56">
            <v>6839</v>
          </cell>
          <cell r="E56">
            <v>6927</v>
          </cell>
          <cell r="F56">
            <v>6877</v>
          </cell>
          <cell r="G56">
            <v>6924</v>
          </cell>
          <cell r="H56"/>
        </row>
        <row r="62">
          <cell r="C62">
            <v>7240</v>
          </cell>
          <cell r="D62">
            <v>7344</v>
          </cell>
          <cell r="E62">
            <v>7376</v>
          </cell>
          <cell r="F62">
            <v>7364</v>
          </cell>
          <cell r="G62">
            <v>7442</v>
          </cell>
          <cell r="H62">
            <v>7402</v>
          </cell>
        </row>
        <row r="63">
          <cell r="C63">
            <v>6130</v>
          </cell>
          <cell r="D63">
            <v>6214</v>
          </cell>
          <cell r="E63">
            <v>6228</v>
          </cell>
          <cell r="F63">
            <v>6200</v>
          </cell>
          <cell r="G63">
            <v>6252</v>
          </cell>
          <cell r="H63">
            <v>6206</v>
          </cell>
        </row>
        <row r="64">
          <cell r="C64">
            <v>1110</v>
          </cell>
          <cell r="D64">
            <v>1130</v>
          </cell>
          <cell r="E64">
            <v>1148</v>
          </cell>
          <cell r="F64">
            <v>1164</v>
          </cell>
          <cell r="G64">
            <v>1190</v>
          </cell>
          <cell r="H64">
            <v>1196</v>
          </cell>
        </row>
        <row r="67">
          <cell r="C67">
            <v>7240</v>
          </cell>
          <cell r="D67">
            <v>7344</v>
          </cell>
          <cell r="E67">
            <v>7376</v>
          </cell>
          <cell r="F67">
            <v>7364</v>
          </cell>
          <cell r="G67">
            <v>7442</v>
          </cell>
          <cell r="H67">
            <v>7402</v>
          </cell>
        </row>
        <row r="68">
          <cell r="C68">
            <v>6130</v>
          </cell>
          <cell r="D68">
            <v>6214</v>
          </cell>
          <cell r="E68">
            <v>6228</v>
          </cell>
          <cell r="F68">
            <v>6200</v>
          </cell>
          <cell r="G68">
            <v>6252</v>
          </cell>
          <cell r="H68">
            <v>6206</v>
          </cell>
        </row>
        <row r="69">
          <cell r="C69">
            <v>378</v>
          </cell>
          <cell r="D69">
            <v>402</v>
          </cell>
          <cell r="E69">
            <v>432</v>
          </cell>
          <cell r="F69">
            <v>424</v>
          </cell>
          <cell r="G69">
            <v>437</v>
          </cell>
          <cell r="H69">
            <v>474</v>
          </cell>
        </row>
        <row r="70">
          <cell r="C70">
            <v>5469</v>
          </cell>
          <cell r="D70">
            <v>5523</v>
          </cell>
          <cell r="E70">
            <v>5508</v>
          </cell>
          <cell r="F70">
            <v>5486</v>
          </cell>
          <cell r="G70">
            <v>5520</v>
          </cell>
          <cell r="H70">
            <v>5435</v>
          </cell>
        </row>
        <row r="71">
          <cell r="C71">
            <v>205</v>
          </cell>
          <cell r="D71">
            <v>209</v>
          </cell>
          <cell r="E71">
            <v>211</v>
          </cell>
          <cell r="F71">
            <v>203</v>
          </cell>
          <cell r="G71">
            <v>201</v>
          </cell>
          <cell r="H71">
            <v>202</v>
          </cell>
        </row>
        <row r="72">
          <cell r="C72">
            <v>78</v>
          </cell>
          <cell r="D72">
            <v>80</v>
          </cell>
          <cell r="E72">
            <v>77</v>
          </cell>
          <cell r="F72">
            <v>87</v>
          </cell>
          <cell r="G72">
            <v>94</v>
          </cell>
          <cell r="H72">
            <v>95</v>
          </cell>
        </row>
        <row r="73">
          <cell r="C73">
            <v>1110</v>
          </cell>
          <cell r="D73">
            <v>1130</v>
          </cell>
          <cell r="E73">
            <v>1148</v>
          </cell>
          <cell r="F73">
            <v>1164</v>
          </cell>
          <cell r="G73">
            <v>1190</v>
          </cell>
          <cell r="H73">
            <v>1196</v>
          </cell>
        </row>
        <row r="74">
          <cell r="C74">
            <v>324</v>
          </cell>
          <cell r="D74">
            <v>333</v>
          </cell>
          <cell r="E74">
            <v>333</v>
          </cell>
          <cell r="F74">
            <v>337</v>
          </cell>
          <cell r="G74">
            <v>335</v>
          </cell>
          <cell r="H74">
            <v>345</v>
          </cell>
        </row>
        <row r="75">
          <cell r="C75">
            <v>786</v>
          </cell>
          <cell r="D75">
            <v>797</v>
          </cell>
          <cell r="E75">
            <v>815</v>
          </cell>
          <cell r="F75">
            <v>827</v>
          </cell>
          <cell r="G75">
            <v>855</v>
          </cell>
          <cell r="H75">
            <v>851</v>
          </cell>
        </row>
      </sheetData>
      <sheetData sheetId="6">
        <row r="10">
          <cell r="C10">
            <v>7467</v>
          </cell>
          <cell r="D10">
            <v>7402</v>
          </cell>
        </row>
        <row r="11">
          <cell r="C11">
            <v>1080</v>
          </cell>
          <cell r="D11">
            <v>1077</v>
          </cell>
        </row>
        <row r="12">
          <cell r="C12">
            <v>652</v>
          </cell>
          <cell r="D12">
            <v>646</v>
          </cell>
        </row>
        <row r="13">
          <cell r="C13">
            <v>5282</v>
          </cell>
          <cell r="D13">
            <v>5223</v>
          </cell>
        </row>
        <row r="14">
          <cell r="C14">
            <v>453</v>
          </cell>
          <cell r="D14">
            <v>456</v>
          </cell>
        </row>
        <row r="22">
          <cell r="C22">
            <v>1080</v>
          </cell>
          <cell r="D22">
            <v>1077</v>
          </cell>
          <cell r="E22">
            <v>652</v>
          </cell>
          <cell r="F22">
            <v>646</v>
          </cell>
          <cell r="G22">
            <v>5282</v>
          </cell>
          <cell r="H22">
            <v>5223</v>
          </cell>
          <cell r="I22">
            <v>453</v>
          </cell>
          <cell r="J22">
            <v>456</v>
          </cell>
        </row>
        <row r="23">
          <cell r="C23">
            <v>882</v>
          </cell>
          <cell r="D23">
            <v>881</v>
          </cell>
          <cell r="E23">
            <v>557</v>
          </cell>
          <cell r="F23">
            <v>553</v>
          </cell>
          <cell r="G23">
            <v>4437</v>
          </cell>
          <cell r="H23">
            <v>4389</v>
          </cell>
          <cell r="I23">
            <v>383</v>
          </cell>
          <cell r="J23">
            <v>383</v>
          </cell>
        </row>
        <row r="24">
          <cell r="C24">
            <v>72</v>
          </cell>
          <cell r="D24">
            <v>76</v>
          </cell>
          <cell r="E24">
            <v>28</v>
          </cell>
          <cell r="F24">
            <v>26</v>
          </cell>
          <cell r="G24">
            <v>334</v>
          </cell>
          <cell r="H24">
            <v>342</v>
          </cell>
          <cell r="I24">
            <v>30</v>
          </cell>
          <cell r="J24">
            <v>30</v>
          </cell>
        </row>
        <row r="25">
          <cell r="C25">
            <v>777</v>
          </cell>
          <cell r="D25">
            <v>773</v>
          </cell>
          <cell r="E25">
            <v>503</v>
          </cell>
          <cell r="F25">
            <v>502</v>
          </cell>
          <cell r="G25">
            <v>3871</v>
          </cell>
          <cell r="H25">
            <v>3820</v>
          </cell>
          <cell r="I25">
            <v>341</v>
          </cell>
          <cell r="J25">
            <v>340</v>
          </cell>
        </row>
        <row r="26">
          <cell r="C26">
            <v>21</v>
          </cell>
          <cell r="D26">
            <v>21</v>
          </cell>
          <cell r="E26">
            <v>17</v>
          </cell>
          <cell r="F26">
            <v>16</v>
          </cell>
          <cell r="G26">
            <v>161</v>
          </cell>
          <cell r="H26">
            <v>157</v>
          </cell>
          <cell r="I26">
            <v>8</v>
          </cell>
          <cell r="J26">
            <v>8</v>
          </cell>
        </row>
        <row r="27">
          <cell r="C27">
            <v>12</v>
          </cell>
          <cell r="D27">
            <v>11</v>
          </cell>
          <cell r="E27">
            <v>9</v>
          </cell>
          <cell r="F27">
            <v>9</v>
          </cell>
          <cell r="G27">
            <v>71</v>
          </cell>
          <cell r="H27">
            <v>70</v>
          </cell>
          <cell r="I27">
            <v>4</v>
          </cell>
          <cell r="J27">
            <v>5</v>
          </cell>
        </row>
        <row r="28">
          <cell r="C28">
            <v>198</v>
          </cell>
          <cell r="D28">
            <v>196</v>
          </cell>
          <cell r="E28">
            <v>95</v>
          </cell>
          <cell r="F28">
            <v>93</v>
          </cell>
          <cell r="G28">
            <v>845</v>
          </cell>
          <cell r="H28">
            <v>834</v>
          </cell>
          <cell r="I28">
            <v>70</v>
          </cell>
          <cell r="J28">
            <v>73</v>
          </cell>
        </row>
        <row r="29">
          <cell r="C29">
            <v>43</v>
          </cell>
          <cell r="D29">
            <v>43</v>
          </cell>
          <cell r="E29">
            <v>15</v>
          </cell>
          <cell r="F29">
            <v>15</v>
          </cell>
          <cell r="G29">
            <v>255</v>
          </cell>
          <cell r="H29">
            <v>260</v>
          </cell>
          <cell r="I29">
            <v>25</v>
          </cell>
          <cell r="J29">
            <v>27</v>
          </cell>
        </row>
        <row r="30">
          <cell r="C30">
            <v>155</v>
          </cell>
          <cell r="D30">
            <v>153</v>
          </cell>
          <cell r="E30">
            <v>80</v>
          </cell>
          <cell r="F30">
            <v>78</v>
          </cell>
          <cell r="G30">
            <v>590</v>
          </cell>
          <cell r="H30">
            <v>574</v>
          </cell>
          <cell r="I30">
            <v>45</v>
          </cell>
          <cell r="J30">
            <v>46</v>
          </cell>
        </row>
      </sheetData>
      <sheetData sheetId="7">
        <row r="10">
          <cell r="C10">
            <v>157243</v>
          </cell>
          <cell r="D10">
            <v>158869</v>
          </cell>
          <cell r="E10">
            <v>159018</v>
          </cell>
          <cell r="F10"/>
          <cell r="G10">
            <v>157162</v>
          </cell>
        </row>
        <row r="11">
          <cell r="C11">
            <v>28305</v>
          </cell>
          <cell r="D11">
            <v>28551</v>
          </cell>
          <cell r="E11">
            <v>28666</v>
          </cell>
          <cell r="F11"/>
          <cell r="G11">
            <v>28229</v>
          </cell>
        </row>
        <row r="12">
          <cell r="C12">
            <v>4583</v>
          </cell>
          <cell r="D12">
            <v>4625</v>
          </cell>
          <cell r="E12">
            <v>4624</v>
          </cell>
          <cell r="F12"/>
          <cell r="G12">
            <v>4585</v>
          </cell>
        </row>
        <row r="13">
          <cell r="C13">
            <v>33896</v>
          </cell>
          <cell r="D13">
            <v>34419</v>
          </cell>
          <cell r="E13">
            <v>34210</v>
          </cell>
          <cell r="F13"/>
          <cell r="G13">
            <v>33944</v>
          </cell>
        </row>
        <row r="14">
          <cell r="C14">
            <v>6872</v>
          </cell>
          <cell r="D14">
            <v>6905</v>
          </cell>
          <cell r="E14">
            <v>6875</v>
          </cell>
          <cell r="F14"/>
          <cell r="G14">
            <v>6877</v>
          </cell>
        </row>
        <row r="15">
          <cell r="C15">
            <v>25754</v>
          </cell>
          <cell r="D15">
            <v>26032</v>
          </cell>
          <cell r="E15">
            <v>26162</v>
          </cell>
          <cell r="F15"/>
          <cell r="G15">
            <v>25729</v>
          </cell>
        </row>
        <row r="16">
          <cell r="C16">
            <v>31021</v>
          </cell>
          <cell r="D16">
            <v>31198</v>
          </cell>
          <cell r="E16">
            <v>31246</v>
          </cell>
          <cell r="F16"/>
          <cell r="G16">
            <v>31028</v>
          </cell>
        </row>
        <row r="17">
          <cell r="C17">
            <v>26812</v>
          </cell>
          <cell r="D17">
            <v>27139</v>
          </cell>
          <cell r="E17">
            <v>27235</v>
          </cell>
          <cell r="F17"/>
          <cell r="G17">
            <v>26770</v>
          </cell>
        </row>
        <row r="26">
          <cell r="C26">
            <v>28305</v>
          </cell>
          <cell r="D26">
            <v>28551</v>
          </cell>
          <cell r="E26">
            <v>28666</v>
          </cell>
          <cell r="F26">
            <v>28600</v>
          </cell>
          <cell r="G26">
            <v>28229</v>
          </cell>
        </row>
        <row r="27">
          <cell r="C27">
            <v>2655</v>
          </cell>
          <cell r="E27">
            <v>2611</v>
          </cell>
          <cell r="F27">
            <v>2594</v>
          </cell>
          <cell r="G27">
            <v>2637</v>
          </cell>
        </row>
        <row r="28">
          <cell r="C28">
            <v>3220</v>
          </cell>
          <cell r="D28">
            <v>3272</v>
          </cell>
          <cell r="E28">
            <v>3307</v>
          </cell>
          <cell r="F28">
            <v>3289</v>
          </cell>
          <cell r="G28">
            <v>3217</v>
          </cell>
        </row>
        <row r="29">
          <cell r="C29">
            <v>6773</v>
          </cell>
          <cell r="D29">
            <v>6804</v>
          </cell>
          <cell r="E29">
            <v>6819</v>
          </cell>
          <cell r="F29">
            <v>6809</v>
          </cell>
          <cell r="G29">
            <v>6738</v>
          </cell>
        </row>
        <row r="30">
          <cell r="C30">
            <v>6752</v>
          </cell>
          <cell r="D30">
            <v>6806</v>
          </cell>
          <cell r="E30">
            <v>6825</v>
          </cell>
          <cell r="F30">
            <v>6842</v>
          </cell>
          <cell r="G30">
            <v>6749</v>
          </cell>
        </row>
        <row r="31">
          <cell r="C31">
            <v>8905</v>
          </cell>
          <cell r="D31">
            <v>9057</v>
          </cell>
          <cell r="E31">
            <v>9104</v>
          </cell>
          <cell r="F31">
            <v>9066</v>
          </cell>
          <cell r="G31">
            <v>8888</v>
          </cell>
        </row>
        <row r="35">
          <cell r="C35">
            <v>28305</v>
          </cell>
          <cell r="D35">
            <v>28551</v>
          </cell>
          <cell r="E35">
            <v>28666</v>
          </cell>
          <cell r="F35">
            <v>28600</v>
          </cell>
          <cell r="G35">
            <v>28229</v>
          </cell>
        </row>
        <row r="36">
          <cell r="C36">
            <v>2655</v>
          </cell>
          <cell r="E36">
            <v>2611</v>
          </cell>
          <cell r="F36">
            <v>2594</v>
          </cell>
          <cell r="G36">
            <v>2637</v>
          </cell>
        </row>
        <row r="37">
          <cell r="C37">
            <v>3220</v>
          </cell>
          <cell r="D37">
            <v>3272</v>
          </cell>
          <cell r="E37">
            <v>3307</v>
          </cell>
          <cell r="F37">
            <v>3289</v>
          </cell>
          <cell r="G37">
            <v>3217</v>
          </cell>
        </row>
        <row r="38">
          <cell r="C38">
            <v>1247</v>
          </cell>
          <cell r="D38">
            <v>1284</v>
          </cell>
          <cell r="E38">
            <v>1312</v>
          </cell>
          <cell r="F38">
            <v>1301</v>
          </cell>
          <cell r="G38">
            <v>1241</v>
          </cell>
        </row>
        <row r="39">
          <cell r="C39">
            <v>1973</v>
          </cell>
          <cell r="D39">
            <v>1988</v>
          </cell>
          <cell r="E39">
            <v>1995</v>
          </cell>
          <cell r="F39">
            <v>1988</v>
          </cell>
          <cell r="G39">
            <v>1976</v>
          </cell>
        </row>
        <row r="40">
          <cell r="C40">
            <v>6773</v>
          </cell>
          <cell r="D40">
            <v>6804</v>
          </cell>
          <cell r="E40">
            <v>6819</v>
          </cell>
          <cell r="F40">
            <v>6809</v>
          </cell>
          <cell r="G40">
            <v>6738</v>
          </cell>
        </row>
        <row r="41">
          <cell r="C41">
            <v>232</v>
          </cell>
          <cell r="E41">
            <v>216</v>
          </cell>
          <cell r="F41">
            <v>212</v>
          </cell>
          <cell r="G41">
            <v>223</v>
          </cell>
        </row>
        <row r="42">
          <cell r="C42">
            <v>112</v>
          </cell>
          <cell r="D42">
            <v>106</v>
          </cell>
          <cell r="E42">
            <v>104</v>
          </cell>
          <cell r="F42">
            <v>104</v>
          </cell>
          <cell r="G42">
            <v>111</v>
          </cell>
        </row>
        <row r="43">
          <cell r="C43">
            <v>1891</v>
          </cell>
          <cell r="D43">
            <v>1896</v>
          </cell>
          <cell r="E43">
            <v>1897</v>
          </cell>
          <cell r="F43">
            <v>1881</v>
          </cell>
          <cell r="G43">
            <v>1881</v>
          </cell>
        </row>
        <row r="44">
          <cell r="C44">
            <v>4462</v>
          </cell>
          <cell r="D44">
            <v>4507</v>
          </cell>
          <cell r="E44">
            <v>4524</v>
          </cell>
          <cell r="F44">
            <v>4538</v>
          </cell>
          <cell r="G44">
            <v>4445</v>
          </cell>
        </row>
        <row r="45">
          <cell r="C45">
            <v>76</v>
          </cell>
          <cell r="D45">
            <v>79</v>
          </cell>
          <cell r="E45">
            <v>78</v>
          </cell>
          <cell r="F45">
            <v>74</v>
          </cell>
          <cell r="G45">
            <v>78</v>
          </cell>
        </row>
        <row r="46">
          <cell r="C46">
            <v>6752</v>
          </cell>
          <cell r="D46">
            <v>6806</v>
          </cell>
          <cell r="E46">
            <v>6825</v>
          </cell>
          <cell r="F46">
            <v>6842</v>
          </cell>
          <cell r="G46">
            <v>6749</v>
          </cell>
        </row>
        <row r="47">
          <cell r="E47">
            <v>6</v>
          </cell>
          <cell r="F47">
            <v>4</v>
          </cell>
        </row>
        <row r="48">
          <cell r="C48">
            <v>600</v>
          </cell>
          <cell r="D48">
            <v>616</v>
          </cell>
          <cell r="E48">
            <v>628</v>
          </cell>
          <cell r="F48">
            <v>635</v>
          </cell>
          <cell r="G48">
            <v>595</v>
          </cell>
        </row>
        <row r="49">
          <cell r="C49">
            <v>796</v>
          </cell>
          <cell r="D49">
            <v>820</v>
          </cell>
          <cell r="E49">
            <v>822</v>
          </cell>
          <cell r="F49">
            <v>831</v>
          </cell>
          <cell r="G49">
            <v>790</v>
          </cell>
        </row>
        <row r="50">
          <cell r="C50">
            <v>2124</v>
          </cell>
          <cell r="D50">
            <v>2105</v>
          </cell>
          <cell r="E50">
            <v>2101</v>
          </cell>
          <cell r="F50">
            <v>2094</v>
          </cell>
          <cell r="G50">
            <v>2111</v>
          </cell>
        </row>
        <row r="51">
          <cell r="C51">
            <v>3226</v>
          </cell>
          <cell r="D51">
            <v>3259</v>
          </cell>
          <cell r="E51">
            <v>3268</v>
          </cell>
          <cell r="F51">
            <v>3278</v>
          </cell>
          <cell r="G51">
            <v>3247</v>
          </cell>
        </row>
        <row r="52">
          <cell r="C52">
            <v>8905</v>
          </cell>
          <cell r="D52">
            <v>9057</v>
          </cell>
          <cell r="E52">
            <v>9104</v>
          </cell>
          <cell r="F52">
            <v>9066</v>
          </cell>
          <cell r="G52">
            <v>8888</v>
          </cell>
        </row>
        <row r="53">
          <cell r="D53">
            <v>1157</v>
          </cell>
          <cell r="E53">
            <v>1164</v>
          </cell>
          <cell r="F53">
            <v>1158</v>
          </cell>
        </row>
        <row r="54">
          <cell r="C54">
            <v>464</v>
          </cell>
          <cell r="D54">
            <v>487</v>
          </cell>
          <cell r="E54">
            <v>491</v>
          </cell>
          <cell r="F54">
            <v>493</v>
          </cell>
          <cell r="G54">
            <v>474</v>
          </cell>
        </row>
        <row r="55">
          <cell r="C55">
            <v>329</v>
          </cell>
          <cell r="D55">
            <v>325</v>
          </cell>
          <cell r="E55">
            <v>327</v>
          </cell>
          <cell r="F55">
            <v>334</v>
          </cell>
          <cell r="G55">
            <v>325</v>
          </cell>
        </row>
        <row r="56">
          <cell r="C56">
            <v>6994</v>
          </cell>
          <cell r="D56">
            <v>7088</v>
          </cell>
          <cell r="E56">
            <v>7122</v>
          </cell>
          <cell r="F56">
            <v>7081</v>
          </cell>
          <cell r="G56">
            <v>6971</v>
          </cell>
        </row>
        <row r="65">
          <cell r="C65">
            <v>147959</v>
          </cell>
          <cell r="D65">
            <v>150321</v>
          </cell>
          <cell r="E65">
            <v>152182</v>
          </cell>
          <cell r="F65">
            <v>153877</v>
          </cell>
          <cell r="G65">
            <v>157162</v>
          </cell>
          <cell r="H65"/>
        </row>
        <row r="66">
          <cell r="C66">
            <v>26806</v>
          </cell>
          <cell r="D66">
            <v>27207</v>
          </cell>
          <cell r="E66">
            <v>27531</v>
          </cell>
          <cell r="F66">
            <v>27788</v>
          </cell>
          <cell r="G66">
            <v>28229</v>
          </cell>
          <cell r="H66"/>
        </row>
        <row r="67">
          <cell r="C67">
            <v>4399</v>
          </cell>
          <cell r="D67">
            <v>4399</v>
          </cell>
          <cell r="E67">
            <v>4450</v>
          </cell>
          <cell r="F67">
            <v>4485</v>
          </cell>
          <cell r="G67">
            <v>4585</v>
          </cell>
          <cell r="H67"/>
        </row>
        <row r="68">
          <cell r="C68">
            <v>32013</v>
          </cell>
          <cell r="D68">
            <v>32564</v>
          </cell>
          <cell r="E68">
            <v>32766</v>
          </cell>
          <cell r="F68">
            <v>33117</v>
          </cell>
          <cell r="G68">
            <v>33944</v>
          </cell>
          <cell r="H68"/>
        </row>
        <row r="69">
          <cell r="C69">
            <v>6617</v>
          </cell>
          <cell r="D69">
            <v>6671</v>
          </cell>
          <cell r="E69">
            <v>6717</v>
          </cell>
          <cell r="F69">
            <v>6729</v>
          </cell>
          <cell r="G69">
            <v>6877</v>
          </cell>
          <cell r="H69"/>
        </row>
        <row r="70">
          <cell r="C70">
            <v>24293</v>
          </cell>
          <cell r="D70">
            <v>24662</v>
          </cell>
          <cell r="E70">
            <v>25028</v>
          </cell>
          <cell r="F70">
            <v>25284</v>
          </cell>
          <cell r="G70">
            <v>25729</v>
          </cell>
          <cell r="H70"/>
        </row>
        <row r="71">
          <cell r="C71">
            <v>28626</v>
          </cell>
          <cell r="D71">
            <v>29208</v>
          </cell>
          <cell r="E71">
            <v>29696</v>
          </cell>
          <cell r="F71">
            <v>30325</v>
          </cell>
          <cell r="G71">
            <v>31028</v>
          </cell>
          <cell r="H71"/>
        </row>
        <row r="72">
          <cell r="C72">
            <v>25205</v>
          </cell>
          <cell r="D72">
            <v>25610</v>
          </cell>
          <cell r="E72">
            <v>25994</v>
          </cell>
          <cell r="F72">
            <v>26149</v>
          </cell>
          <cell r="G72">
            <v>26770</v>
          </cell>
          <cell r="H72"/>
        </row>
        <row r="78">
          <cell r="C78">
            <v>26806</v>
          </cell>
          <cell r="D78">
            <v>27207</v>
          </cell>
          <cell r="E78">
            <v>27531</v>
          </cell>
          <cell r="F78">
            <v>27788</v>
          </cell>
          <cell r="G78">
            <v>28229</v>
          </cell>
          <cell r="H78">
            <v>28600</v>
          </cell>
        </row>
        <row r="79">
          <cell r="C79">
            <v>2761</v>
          </cell>
          <cell r="D79">
            <v>2731</v>
          </cell>
          <cell r="E79">
            <v>2692</v>
          </cell>
          <cell r="F79">
            <v>2661</v>
          </cell>
          <cell r="G79">
            <v>2637</v>
          </cell>
          <cell r="H79">
            <v>2594</v>
          </cell>
        </row>
        <row r="80">
          <cell r="C80">
            <v>3088</v>
          </cell>
          <cell r="D80">
            <v>3059</v>
          </cell>
          <cell r="E80">
            <v>3102</v>
          </cell>
          <cell r="F80">
            <v>3163</v>
          </cell>
          <cell r="G80">
            <v>3217</v>
          </cell>
          <cell r="H80">
            <v>3289</v>
          </cell>
        </row>
        <row r="81">
          <cell r="C81">
            <v>6213</v>
          </cell>
          <cell r="D81">
            <v>6364</v>
          </cell>
          <cell r="E81">
            <v>6520</v>
          </cell>
          <cell r="F81">
            <v>6561</v>
          </cell>
          <cell r="G81">
            <v>6738</v>
          </cell>
          <cell r="H81">
            <v>6809</v>
          </cell>
        </row>
        <row r="82">
          <cell r="C82">
            <v>6468</v>
          </cell>
          <cell r="D82">
            <v>6606</v>
          </cell>
          <cell r="E82">
            <v>6648</v>
          </cell>
          <cell r="F82">
            <v>6690</v>
          </cell>
          <cell r="G82">
            <v>6749</v>
          </cell>
          <cell r="H82">
            <v>6842</v>
          </cell>
        </row>
        <row r="83">
          <cell r="C83">
            <v>8276</v>
          </cell>
          <cell r="D83">
            <v>8447</v>
          </cell>
          <cell r="E83">
            <v>8569</v>
          </cell>
          <cell r="F83">
            <v>8713</v>
          </cell>
          <cell r="G83">
            <v>8888</v>
          </cell>
          <cell r="H83">
            <v>9066</v>
          </cell>
        </row>
        <row r="86">
          <cell r="C86">
            <v>26806</v>
          </cell>
          <cell r="D86">
            <v>27207</v>
          </cell>
          <cell r="E86">
            <v>27531</v>
          </cell>
          <cell r="F86">
            <v>27788</v>
          </cell>
          <cell r="G86">
            <v>28229</v>
          </cell>
          <cell r="H86">
            <v>28600</v>
          </cell>
        </row>
        <row r="87">
          <cell r="C87">
            <v>2761</v>
          </cell>
          <cell r="D87">
            <v>2731</v>
          </cell>
          <cell r="E87">
            <v>2692</v>
          </cell>
          <cell r="F87">
            <v>2661</v>
          </cell>
          <cell r="G87">
            <v>2637</v>
          </cell>
          <cell r="H87">
            <v>2594</v>
          </cell>
        </row>
        <row r="88">
          <cell r="C88">
            <v>3088</v>
          </cell>
          <cell r="D88">
            <v>3059</v>
          </cell>
          <cell r="E88">
            <v>3102</v>
          </cell>
          <cell r="F88">
            <v>3163</v>
          </cell>
          <cell r="G88">
            <v>3217</v>
          </cell>
          <cell r="H88">
            <v>3289</v>
          </cell>
        </row>
        <row r="89">
          <cell r="C89">
            <v>1161</v>
          </cell>
          <cell r="D89">
            <v>1155</v>
          </cell>
          <cell r="E89">
            <v>1173</v>
          </cell>
          <cell r="F89">
            <v>1226</v>
          </cell>
          <cell r="G89">
            <v>1241</v>
          </cell>
          <cell r="H89">
            <v>1301</v>
          </cell>
        </row>
        <row r="90">
          <cell r="C90">
            <v>1927</v>
          </cell>
          <cell r="D90">
            <v>1904</v>
          </cell>
          <cell r="E90">
            <v>1929</v>
          </cell>
          <cell r="F90">
            <v>1937</v>
          </cell>
          <cell r="G90">
            <v>1976</v>
          </cell>
          <cell r="H90">
            <v>1988</v>
          </cell>
        </row>
        <row r="91">
          <cell r="C91">
            <v>6213</v>
          </cell>
          <cell r="D91">
            <v>6364</v>
          </cell>
          <cell r="E91">
            <v>6520</v>
          </cell>
          <cell r="F91">
            <v>6561</v>
          </cell>
          <cell r="G91">
            <v>6738</v>
          </cell>
          <cell r="H91">
            <v>6809</v>
          </cell>
        </row>
        <row r="92">
          <cell r="C92">
            <v>239</v>
          </cell>
          <cell r="D92">
            <v>230</v>
          </cell>
          <cell r="E92">
            <v>237</v>
          </cell>
          <cell r="F92">
            <v>228</v>
          </cell>
          <cell r="G92">
            <v>223</v>
          </cell>
          <cell r="H92">
            <v>212</v>
          </cell>
        </row>
        <row r="93">
          <cell r="C93">
            <v>126</v>
          </cell>
          <cell r="D93">
            <v>126</v>
          </cell>
          <cell r="E93">
            <v>121</v>
          </cell>
          <cell r="F93">
            <v>119</v>
          </cell>
          <cell r="G93">
            <v>111</v>
          </cell>
          <cell r="H93">
            <v>104</v>
          </cell>
        </row>
        <row r="94">
          <cell r="C94">
            <v>1751</v>
          </cell>
          <cell r="D94">
            <v>1814</v>
          </cell>
          <cell r="E94">
            <v>1840</v>
          </cell>
          <cell r="F94">
            <v>1852</v>
          </cell>
          <cell r="G94">
            <v>1881</v>
          </cell>
          <cell r="H94">
            <v>1881</v>
          </cell>
        </row>
        <row r="95">
          <cell r="C95">
            <v>4019</v>
          </cell>
          <cell r="D95">
            <v>4126</v>
          </cell>
          <cell r="E95">
            <v>4253</v>
          </cell>
          <cell r="F95">
            <v>4289</v>
          </cell>
          <cell r="G95">
            <v>4445</v>
          </cell>
          <cell r="H95">
            <v>4538</v>
          </cell>
        </row>
        <row r="96">
          <cell r="C96">
            <v>78</v>
          </cell>
          <cell r="D96">
            <v>68</v>
          </cell>
          <cell r="E96">
            <v>69</v>
          </cell>
          <cell r="F96">
            <v>73</v>
          </cell>
          <cell r="G96">
            <v>78</v>
          </cell>
          <cell r="H96">
            <v>74</v>
          </cell>
        </row>
        <row r="97">
          <cell r="C97">
            <v>6468</v>
          </cell>
          <cell r="D97">
            <v>6606</v>
          </cell>
          <cell r="E97">
            <v>6648</v>
          </cell>
          <cell r="F97">
            <v>6690</v>
          </cell>
          <cell r="G97">
            <v>6749</v>
          </cell>
          <cell r="H97">
            <v>6842</v>
          </cell>
        </row>
        <row r="98">
          <cell r="C98">
            <v>1</v>
          </cell>
          <cell r="D98">
            <v>6</v>
          </cell>
          <cell r="E98">
            <v>6</v>
          </cell>
          <cell r="F98">
            <v>6</v>
          </cell>
          <cell r="G98">
            <v>6</v>
          </cell>
          <cell r="H98">
            <v>4</v>
          </cell>
        </row>
        <row r="99">
          <cell r="C99">
            <v>514</v>
          </cell>
          <cell r="D99">
            <v>556</v>
          </cell>
          <cell r="E99">
            <v>569</v>
          </cell>
          <cell r="F99">
            <v>595</v>
          </cell>
          <cell r="G99">
            <v>595</v>
          </cell>
          <cell r="H99">
            <v>635</v>
          </cell>
        </row>
        <row r="100">
          <cell r="C100">
            <v>716</v>
          </cell>
          <cell r="D100">
            <v>744</v>
          </cell>
          <cell r="E100">
            <v>755</v>
          </cell>
          <cell r="F100">
            <v>781</v>
          </cell>
          <cell r="G100">
            <v>790</v>
          </cell>
          <cell r="H100">
            <v>831</v>
          </cell>
        </row>
        <row r="101">
          <cell r="C101">
            <v>2179</v>
          </cell>
          <cell r="D101">
            <v>2178</v>
          </cell>
          <cell r="E101">
            <v>2142</v>
          </cell>
          <cell r="F101">
            <v>2125</v>
          </cell>
          <cell r="G101">
            <v>2111</v>
          </cell>
          <cell r="H101">
            <v>2094</v>
          </cell>
        </row>
        <row r="102">
          <cell r="C102">
            <v>3058</v>
          </cell>
          <cell r="D102">
            <v>3122</v>
          </cell>
          <cell r="E102">
            <v>3176</v>
          </cell>
          <cell r="F102">
            <v>3183</v>
          </cell>
          <cell r="G102">
            <v>3247</v>
          </cell>
          <cell r="H102">
            <v>3278</v>
          </cell>
        </row>
        <row r="103">
          <cell r="C103">
            <v>8276</v>
          </cell>
          <cell r="D103">
            <v>8447</v>
          </cell>
          <cell r="E103">
            <v>8569</v>
          </cell>
          <cell r="F103">
            <v>8713</v>
          </cell>
          <cell r="G103">
            <v>8888</v>
          </cell>
          <cell r="H103">
            <v>9066</v>
          </cell>
        </row>
        <row r="104">
          <cell r="C104">
            <v>956</v>
          </cell>
          <cell r="D104">
            <v>1016</v>
          </cell>
          <cell r="E104">
            <v>1062</v>
          </cell>
          <cell r="F104">
            <v>1090</v>
          </cell>
          <cell r="G104">
            <v>1118</v>
          </cell>
          <cell r="H104">
            <v>1158</v>
          </cell>
        </row>
        <row r="105">
          <cell r="C105">
            <v>408</v>
          </cell>
          <cell r="D105">
            <v>434</v>
          </cell>
          <cell r="E105">
            <v>441</v>
          </cell>
          <cell r="F105">
            <v>462</v>
          </cell>
          <cell r="G105">
            <v>474</v>
          </cell>
          <cell r="H105">
            <v>493</v>
          </cell>
        </row>
        <row r="106">
          <cell r="C106">
            <v>289</v>
          </cell>
          <cell r="D106">
            <v>305</v>
          </cell>
          <cell r="E106">
            <v>306</v>
          </cell>
          <cell r="F106">
            <v>306</v>
          </cell>
          <cell r="G106">
            <v>325</v>
          </cell>
          <cell r="H106">
            <v>334</v>
          </cell>
        </row>
        <row r="107">
          <cell r="C107">
            <v>6623</v>
          </cell>
          <cell r="D107">
            <v>6692</v>
          </cell>
          <cell r="E107">
            <v>6760</v>
          </cell>
          <cell r="F107">
            <v>6855</v>
          </cell>
          <cell r="G107">
            <v>6971</v>
          </cell>
          <cell r="H107">
            <v>7081</v>
          </cell>
        </row>
      </sheetData>
      <sheetData sheetId="8">
        <row r="10">
          <cell r="C10">
            <v>28666</v>
          </cell>
          <cell r="D10">
            <v>28600</v>
          </cell>
        </row>
        <row r="11">
          <cell r="C11">
            <v>4059</v>
          </cell>
          <cell r="D11">
            <v>4068</v>
          </cell>
        </row>
        <row r="12">
          <cell r="C12">
            <v>2279</v>
          </cell>
          <cell r="D12">
            <v>2263</v>
          </cell>
        </row>
        <row r="13">
          <cell r="C13">
            <v>20976</v>
          </cell>
          <cell r="D13">
            <v>20924</v>
          </cell>
        </row>
        <row r="14">
          <cell r="C14">
            <v>1352</v>
          </cell>
          <cell r="D14">
            <v>1345</v>
          </cell>
        </row>
        <row r="22">
          <cell r="C22">
            <v>4059</v>
          </cell>
          <cell r="D22">
            <v>4068</v>
          </cell>
          <cell r="E22">
            <v>2279</v>
          </cell>
          <cell r="F22">
            <v>2263</v>
          </cell>
          <cell r="G22">
            <v>20976</v>
          </cell>
          <cell r="H22">
            <v>20924</v>
          </cell>
          <cell r="I22">
            <v>1352</v>
          </cell>
          <cell r="J22">
            <v>1345</v>
          </cell>
        </row>
        <row r="23">
          <cell r="C23">
            <v>378</v>
          </cell>
          <cell r="D23">
            <v>380</v>
          </cell>
          <cell r="E23">
            <v>277</v>
          </cell>
          <cell r="F23">
            <v>275</v>
          </cell>
          <cell r="G23">
            <v>1820</v>
          </cell>
          <cell r="H23">
            <v>1803</v>
          </cell>
          <cell r="I23">
            <v>136</v>
          </cell>
          <cell r="J23">
            <v>136</v>
          </cell>
        </row>
        <row r="24">
          <cell r="C24">
            <v>507</v>
          </cell>
          <cell r="D24">
            <v>500</v>
          </cell>
          <cell r="E24">
            <v>207</v>
          </cell>
          <cell r="F24">
            <v>201</v>
          </cell>
          <cell r="G24">
            <v>2439</v>
          </cell>
          <cell r="H24">
            <v>2437</v>
          </cell>
          <cell r="I24">
            <v>154</v>
          </cell>
          <cell r="J24">
            <v>151</v>
          </cell>
        </row>
        <row r="25">
          <cell r="C25">
            <v>141</v>
          </cell>
          <cell r="D25">
            <v>139</v>
          </cell>
          <cell r="E25">
            <v>69</v>
          </cell>
          <cell r="F25">
            <v>64</v>
          </cell>
          <cell r="G25">
            <v>1051</v>
          </cell>
          <cell r="H25">
            <v>1049</v>
          </cell>
          <cell r="I25">
            <v>51</v>
          </cell>
          <cell r="J25">
            <v>49</v>
          </cell>
        </row>
        <row r="26">
          <cell r="C26">
            <v>366</v>
          </cell>
          <cell r="D26">
            <v>361</v>
          </cell>
          <cell r="E26">
            <v>138</v>
          </cell>
          <cell r="F26">
            <v>137</v>
          </cell>
          <cell r="G26">
            <v>1388</v>
          </cell>
          <cell r="H26">
            <v>1388</v>
          </cell>
          <cell r="I26">
            <v>103</v>
          </cell>
          <cell r="J26">
            <v>102</v>
          </cell>
        </row>
        <row r="27">
          <cell r="C27">
            <v>896</v>
          </cell>
          <cell r="D27">
            <v>901</v>
          </cell>
          <cell r="E27">
            <v>458</v>
          </cell>
          <cell r="F27">
            <v>456</v>
          </cell>
          <cell r="G27">
            <v>5185</v>
          </cell>
          <cell r="H27">
            <v>5170</v>
          </cell>
          <cell r="I27">
            <v>280</v>
          </cell>
          <cell r="J27">
            <v>282</v>
          </cell>
        </row>
        <row r="28">
          <cell r="C28">
            <v>29</v>
          </cell>
          <cell r="D28">
            <v>28</v>
          </cell>
          <cell r="E28">
            <v>14</v>
          </cell>
          <cell r="F28">
            <v>12</v>
          </cell>
          <cell r="G28">
            <v>163</v>
          </cell>
          <cell r="H28">
            <v>162</v>
          </cell>
          <cell r="I28">
            <v>10</v>
          </cell>
          <cell r="J28">
            <v>10</v>
          </cell>
        </row>
        <row r="29">
          <cell r="C29">
            <v>13</v>
          </cell>
          <cell r="D29">
            <v>13</v>
          </cell>
          <cell r="E29">
            <v>7</v>
          </cell>
          <cell r="F29">
            <v>7</v>
          </cell>
          <cell r="G29">
            <v>79</v>
          </cell>
          <cell r="H29">
            <v>79</v>
          </cell>
          <cell r="I29">
            <v>5</v>
          </cell>
          <cell r="J29">
            <v>5</v>
          </cell>
        </row>
        <row r="30">
          <cell r="C30">
            <v>256</v>
          </cell>
          <cell r="D30">
            <v>254</v>
          </cell>
          <cell r="E30">
            <v>133</v>
          </cell>
          <cell r="F30">
            <v>128</v>
          </cell>
          <cell r="G30">
            <v>1426</v>
          </cell>
          <cell r="H30">
            <v>1416</v>
          </cell>
          <cell r="I30">
            <v>82</v>
          </cell>
          <cell r="J30">
            <v>83</v>
          </cell>
        </row>
        <row r="31">
          <cell r="C31">
            <v>589</v>
          </cell>
          <cell r="D31">
            <v>597</v>
          </cell>
          <cell r="E31">
            <v>300</v>
          </cell>
          <cell r="F31">
            <v>305</v>
          </cell>
          <cell r="G31">
            <v>3454</v>
          </cell>
          <cell r="H31">
            <v>3453</v>
          </cell>
          <cell r="I31">
            <v>181</v>
          </cell>
          <cell r="J31">
            <v>183</v>
          </cell>
        </row>
        <row r="32">
          <cell r="C32">
            <v>9</v>
          </cell>
          <cell r="D32">
            <v>9</v>
          </cell>
          <cell r="E32">
            <v>4</v>
          </cell>
          <cell r="F32">
            <v>4</v>
          </cell>
          <cell r="G32">
            <v>63</v>
          </cell>
          <cell r="H32">
            <v>60</v>
          </cell>
          <cell r="I32">
            <v>2</v>
          </cell>
          <cell r="J32">
            <v>1</v>
          </cell>
        </row>
        <row r="33">
          <cell r="C33">
            <v>1037</v>
          </cell>
          <cell r="D33">
            <v>1043</v>
          </cell>
          <cell r="E33">
            <v>618</v>
          </cell>
          <cell r="F33">
            <v>618</v>
          </cell>
          <cell r="G33">
            <v>4775</v>
          </cell>
          <cell r="H33">
            <v>4786</v>
          </cell>
          <cell r="I33">
            <v>395</v>
          </cell>
          <cell r="J33">
            <v>395</v>
          </cell>
        </row>
        <row r="34">
          <cell r="C34"/>
          <cell r="D34"/>
          <cell r="E34"/>
          <cell r="F34"/>
          <cell r="G34">
            <v>6</v>
          </cell>
          <cell r="H34">
            <v>4</v>
          </cell>
          <cell r="I34"/>
          <cell r="J34"/>
        </row>
        <row r="35">
          <cell r="C35">
            <v>88</v>
          </cell>
          <cell r="D35">
            <v>93</v>
          </cell>
          <cell r="E35">
            <v>47</v>
          </cell>
          <cell r="F35">
            <v>47</v>
          </cell>
          <cell r="G35">
            <v>447</v>
          </cell>
          <cell r="H35">
            <v>449</v>
          </cell>
          <cell r="I35">
            <v>46</v>
          </cell>
          <cell r="J35">
            <v>46</v>
          </cell>
        </row>
        <row r="36">
          <cell r="C36">
            <v>121</v>
          </cell>
          <cell r="D36">
            <v>125</v>
          </cell>
          <cell r="E36">
            <v>73</v>
          </cell>
          <cell r="F36">
            <v>73</v>
          </cell>
          <cell r="G36">
            <v>582</v>
          </cell>
          <cell r="H36">
            <v>584</v>
          </cell>
          <cell r="I36">
            <v>46</v>
          </cell>
          <cell r="J36">
            <v>49</v>
          </cell>
        </row>
        <row r="37">
          <cell r="C37">
            <v>316</v>
          </cell>
          <cell r="D37">
            <v>315</v>
          </cell>
          <cell r="E37">
            <v>188</v>
          </cell>
          <cell r="F37">
            <v>187</v>
          </cell>
          <cell r="G37">
            <v>1470</v>
          </cell>
          <cell r="H37">
            <v>1466</v>
          </cell>
          <cell r="I37">
            <v>127</v>
          </cell>
          <cell r="J37">
            <v>126</v>
          </cell>
        </row>
        <row r="38">
          <cell r="C38">
            <v>512</v>
          </cell>
          <cell r="D38">
            <v>510</v>
          </cell>
          <cell r="E38">
            <v>310</v>
          </cell>
          <cell r="F38">
            <v>311</v>
          </cell>
          <cell r="G38">
            <v>2270</v>
          </cell>
          <cell r="H38">
            <v>2283</v>
          </cell>
          <cell r="I38">
            <v>176</v>
          </cell>
          <cell r="J38">
            <v>174</v>
          </cell>
        </row>
        <row r="39">
          <cell r="C39">
            <v>1241</v>
          </cell>
          <cell r="D39">
            <v>1244</v>
          </cell>
          <cell r="E39">
            <v>719</v>
          </cell>
          <cell r="F39">
            <v>713</v>
          </cell>
          <cell r="G39">
            <v>6757</v>
          </cell>
          <cell r="H39">
            <v>6728</v>
          </cell>
          <cell r="I39">
            <v>387</v>
          </cell>
          <cell r="J39">
            <v>381</v>
          </cell>
        </row>
        <row r="40">
          <cell r="C40">
            <v>138</v>
          </cell>
          <cell r="D40">
            <v>141</v>
          </cell>
          <cell r="E40">
            <v>85</v>
          </cell>
          <cell r="F40">
            <v>85</v>
          </cell>
          <cell r="G40">
            <v>891</v>
          </cell>
          <cell r="H40">
            <v>885</v>
          </cell>
          <cell r="I40">
            <v>50</v>
          </cell>
          <cell r="J40">
            <v>47</v>
          </cell>
        </row>
        <row r="41">
          <cell r="C41">
            <v>71</v>
          </cell>
          <cell r="D41">
            <v>69</v>
          </cell>
          <cell r="E41">
            <v>42</v>
          </cell>
          <cell r="F41">
            <v>42</v>
          </cell>
          <cell r="G41">
            <v>356</v>
          </cell>
          <cell r="H41">
            <v>359</v>
          </cell>
          <cell r="I41">
            <v>22</v>
          </cell>
          <cell r="J41">
            <v>23</v>
          </cell>
        </row>
        <row r="42">
          <cell r="C42">
            <v>33</v>
          </cell>
          <cell r="D42">
            <v>37</v>
          </cell>
          <cell r="E42">
            <v>21</v>
          </cell>
          <cell r="F42">
            <v>21</v>
          </cell>
          <cell r="G42">
            <v>262</v>
          </cell>
          <cell r="H42">
            <v>263</v>
          </cell>
          <cell r="I42">
            <v>11</v>
          </cell>
          <cell r="J42">
            <v>13</v>
          </cell>
        </row>
        <row r="43">
          <cell r="C43">
            <v>999</v>
          </cell>
          <cell r="D43">
            <v>997</v>
          </cell>
          <cell r="E43">
            <v>571</v>
          </cell>
          <cell r="F43">
            <v>565</v>
          </cell>
          <cell r="G43">
            <v>5248</v>
          </cell>
          <cell r="H43">
            <v>5221</v>
          </cell>
          <cell r="I43">
            <v>304</v>
          </cell>
          <cell r="J43">
            <v>298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General Report">
      <a:dk1>
        <a:sysClr val="windowText" lastClr="000000"/>
      </a:dk1>
      <a:lt1>
        <a:sysClr val="window" lastClr="FFFFFF"/>
      </a:lt1>
      <a:dk2>
        <a:srgbClr val="333333"/>
      </a:dk2>
      <a:lt2>
        <a:srgbClr val="ADADAD"/>
      </a:lt2>
      <a:accent1>
        <a:srgbClr val="F03E3E"/>
      </a:accent1>
      <a:accent2>
        <a:srgbClr val="F8DF28"/>
      </a:accent2>
      <a:accent3>
        <a:srgbClr val="97DE44"/>
      </a:accent3>
      <a:accent4>
        <a:srgbClr val="CEADE6"/>
      </a:accent4>
      <a:accent5>
        <a:srgbClr val="008BCB"/>
      </a:accent5>
      <a:accent6>
        <a:srgbClr val="FCA500"/>
      </a:accent6>
      <a:hlink>
        <a:srgbClr val="D01010"/>
      </a:hlink>
      <a:folHlink>
        <a:srgbClr val="E6682E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16F8-0CCB-4D4E-998C-D6FCC68AE76C}">
  <sheetPr codeName="Foglio1">
    <tabColor theme="6"/>
  </sheetPr>
  <dimension ref="B1:X21"/>
  <sheetViews>
    <sheetView tabSelected="1" workbookViewId="0">
      <selection activeCell="E24" sqref="E24"/>
    </sheetView>
  </sheetViews>
  <sheetFormatPr defaultRowHeight="13.5" x14ac:dyDescent="0.25"/>
  <cols>
    <col min="1" max="1" width="5" style="2" customWidth="1"/>
    <col min="2" max="8" width="11" style="2" customWidth="1"/>
    <col min="9" max="9" width="5" style="2" customWidth="1"/>
    <col min="10" max="16" width="9.140625" style="2"/>
    <col min="17" max="17" width="5" style="2" customWidth="1"/>
    <col min="18" max="24" width="11" style="2" customWidth="1"/>
    <col min="25" max="16384" width="9.140625" style="2"/>
  </cols>
  <sheetData>
    <row r="1" spans="2:24" ht="14.25" thickBot="1" x14ac:dyDescent="0.3"/>
    <row r="2" spans="2:24" ht="42.75" customHeight="1" thickBot="1" x14ac:dyDescent="0.3">
      <c r="B2" s="406" t="s">
        <v>196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8"/>
    </row>
    <row r="3" spans="2:24" ht="14.25" thickBot="1" x14ac:dyDescent="0.3">
      <c r="C3" s="251"/>
      <c r="D3" s="251"/>
      <c r="E3" s="251"/>
      <c r="F3" s="251"/>
      <c r="G3" s="251"/>
      <c r="H3" s="251"/>
      <c r="I3" s="251"/>
      <c r="J3" s="251"/>
      <c r="K3" s="251"/>
      <c r="L3" s="251"/>
      <c r="P3" s="251"/>
    </row>
    <row r="4" spans="2:24" ht="15.95" customHeight="1" x14ac:dyDescent="0.25">
      <c r="B4" s="409" t="s">
        <v>259</v>
      </c>
      <c r="C4" s="410"/>
      <c r="D4" s="410"/>
      <c r="E4" s="410"/>
      <c r="F4" s="410"/>
      <c r="G4" s="410"/>
      <c r="H4" s="411"/>
      <c r="I4" s="251"/>
      <c r="J4" s="409" t="s">
        <v>260</v>
      </c>
      <c r="K4" s="410"/>
      <c r="L4" s="410"/>
      <c r="M4" s="410"/>
      <c r="N4" s="410"/>
      <c r="O4" s="410"/>
      <c r="P4" s="411"/>
      <c r="Q4" s="251"/>
      <c r="R4" s="409" t="s">
        <v>261</v>
      </c>
      <c r="S4" s="410"/>
      <c r="T4" s="410"/>
      <c r="U4" s="410"/>
      <c r="V4" s="410"/>
      <c r="W4" s="410"/>
      <c r="X4" s="411"/>
    </row>
    <row r="5" spans="2:24" s="72" customFormat="1" ht="15.95" customHeight="1" thickBot="1" x14ac:dyDescent="0.3">
      <c r="B5" s="412"/>
      <c r="C5" s="413"/>
      <c r="D5" s="413"/>
      <c r="E5" s="413"/>
      <c r="F5" s="413"/>
      <c r="G5" s="413"/>
      <c r="H5" s="414"/>
      <c r="I5" s="253"/>
      <c r="J5" s="412"/>
      <c r="K5" s="413"/>
      <c r="L5" s="413"/>
      <c r="M5" s="413"/>
      <c r="N5" s="413"/>
      <c r="O5" s="413"/>
      <c r="P5" s="414"/>
      <c r="Q5" s="253"/>
      <c r="R5" s="412"/>
      <c r="S5" s="413"/>
      <c r="T5" s="413"/>
      <c r="U5" s="413"/>
      <c r="V5" s="413"/>
      <c r="W5" s="413"/>
      <c r="X5" s="414"/>
    </row>
    <row r="6" spans="2:24" s="72" customFormat="1" ht="15.95" customHeight="1" x14ac:dyDescent="0.25">
      <c r="B6" s="256"/>
      <c r="C6" s="253"/>
      <c r="D6" s="253"/>
      <c r="E6" s="253"/>
      <c r="F6" s="253"/>
      <c r="G6" s="253"/>
      <c r="H6" s="255"/>
      <c r="I6" s="253"/>
      <c r="J6" s="256"/>
      <c r="K6" s="253"/>
      <c r="L6" s="253"/>
      <c r="M6" s="253"/>
      <c r="N6" s="253"/>
      <c r="O6" s="253"/>
      <c r="P6" s="255"/>
      <c r="Q6" s="253"/>
      <c r="R6" s="256"/>
      <c r="S6" s="253"/>
      <c r="T6" s="253"/>
      <c r="U6" s="253"/>
      <c r="V6" s="253"/>
      <c r="W6" s="253"/>
      <c r="X6" s="255"/>
    </row>
    <row r="7" spans="2:24" s="72" customFormat="1" ht="15.95" customHeight="1" x14ac:dyDescent="0.25">
      <c r="B7" s="257" t="s">
        <v>187</v>
      </c>
      <c r="C7" s="253"/>
      <c r="D7" s="253"/>
      <c r="E7" s="253"/>
      <c r="F7" s="253"/>
      <c r="G7" s="253"/>
      <c r="H7" s="255"/>
      <c r="I7" s="253"/>
      <c r="J7" s="257" t="s">
        <v>187</v>
      </c>
      <c r="K7" s="253"/>
      <c r="L7" s="253"/>
      <c r="M7" s="253"/>
      <c r="N7" s="253"/>
      <c r="O7" s="253"/>
      <c r="P7" s="255"/>
      <c r="Q7" s="253"/>
      <c r="R7" s="257" t="s">
        <v>187</v>
      </c>
      <c r="S7" s="253"/>
      <c r="T7" s="253"/>
      <c r="U7" s="253"/>
      <c r="V7" s="253"/>
      <c r="W7" s="253"/>
      <c r="X7" s="255"/>
    </row>
    <row r="8" spans="2:24" s="72" customFormat="1" ht="15.95" customHeight="1" x14ac:dyDescent="0.25">
      <c r="B8" s="258" t="s">
        <v>189</v>
      </c>
      <c r="C8" s="253"/>
      <c r="D8" s="253"/>
      <c r="E8" s="253"/>
      <c r="F8" s="253"/>
      <c r="G8" s="253"/>
      <c r="H8" s="255"/>
      <c r="I8" s="253"/>
      <c r="J8" s="258" t="s">
        <v>199</v>
      </c>
      <c r="K8" s="253"/>
      <c r="L8" s="253"/>
      <c r="M8" s="253"/>
      <c r="N8" s="253"/>
      <c r="O8" s="253"/>
      <c r="P8" s="255"/>
      <c r="Q8" s="253"/>
      <c r="R8" s="258" t="s">
        <v>204</v>
      </c>
      <c r="S8" s="253"/>
      <c r="T8" s="253"/>
      <c r="U8" s="253"/>
      <c r="V8" s="253"/>
      <c r="W8" s="253"/>
      <c r="X8" s="255"/>
    </row>
    <row r="9" spans="2:24" s="72" customFormat="1" ht="15.95" customHeight="1" x14ac:dyDescent="0.25">
      <c r="B9" s="258" t="s">
        <v>191</v>
      </c>
      <c r="C9" s="259"/>
      <c r="D9" s="259"/>
      <c r="E9" s="259"/>
      <c r="F9" s="259"/>
      <c r="G9" s="259"/>
      <c r="H9" s="260"/>
      <c r="I9" s="253"/>
      <c r="J9" s="258" t="s">
        <v>200</v>
      </c>
      <c r="K9" s="259"/>
      <c r="L9" s="259"/>
      <c r="M9" s="259"/>
      <c r="N9" s="259"/>
      <c r="O9" s="259"/>
      <c r="P9" s="260"/>
      <c r="Q9" s="253"/>
      <c r="R9" s="258" t="s">
        <v>191</v>
      </c>
      <c r="S9" s="259"/>
      <c r="T9" s="259"/>
      <c r="U9" s="259"/>
      <c r="V9" s="259"/>
      <c r="W9" s="259"/>
      <c r="X9" s="260"/>
    </row>
    <row r="10" spans="2:24" s="72" customFormat="1" ht="15.95" customHeight="1" x14ac:dyDescent="0.25">
      <c r="B10" s="258" t="s">
        <v>192</v>
      </c>
      <c r="C10" s="259"/>
      <c r="D10" s="259"/>
      <c r="E10" s="259"/>
      <c r="F10" s="259"/>
      <c r="G10" s="259"/>
      <c r="H10" s="260"/>
      <c r="I10" s="253"/>
      <c r="J10" s="258" t="s">
        <v>201</v>
      </c>
      <c r="K10" s="259"/>
      <c r="L10" s="259"/>
      <c r="M10" s="259"/>
      <c r="N10" s="259"/>
      <c r="O10" s="259"/>
      <c r="P10" s="260"/>
      <c r="Q10" s="253"/>
      <c r="R10" s="258" t="s">
        <v>199</v>
      </c>
      <c r="S10" s="259"/>
      <c r="T10" s="259"/>
      <c r="U10" s="259"/>
      <c r="V10" s="259"/>
      <c r="W10" s="259"/>
      <c r="X10" s="260"/>
    </row>
    <row r="11" spans="2:24" s="72" customFormat="1" ht="15.95" customHeight="1" x14ac:dyDescent="0.25">
      <c r="B11" s="258" t="s">
        <v>193</v>
      </c>
      <c r="C11" s="259"/>
      <c r="D11" s="259"/>
      <c r="E11" s="259"/>
      <c r="F11" s="259"/>
      <c r="G11" s="259"/>
      <c r="H11" s="260"/>
      <c r="I11" s="253"/>
      <c r="J11" s="258" t="s">
        <v>195</v>
      </c>
      <c r="K11" s="259"/>
      <c r="L11" s="259"/>
      <c r="M11" s="259"/>
      <c r="N11" s="259"/>
      <c r="O11" s="259"/>
      <c r="P11" s="260"/>
      <c r="Q11" s="253"/>
      <c r="R11" s="258" t="s">
        <v>200</v>
      </c>
      <c r="S11" s="259"/>
      <c r="T11" s="259"/>
      <c r="U11" s="259"/>
      <c r="V11" s="259"/>
      <c r="W11" s="259"/>
      <c r="X11" s="260"/>
    </row>
    <row r="12" spans="2:24" s="72" customFormat="1" ht="15.95" customHeight="1" x14ac:dyDescent="0.25">
      <c r="B12" s="258" t="s">
        <v>195</v>
      </c>
      <c r="C12" s="259"/>
      <c r="D12" s="259"/>
      <c r="E12" s="259"/>
      <c r="F12" s="259"/>
      <c r="G12" s="259"/>
      <c r="H12" s="260"/>
      <c r="I12" s="253"/>
      <c r="J12" s="258"/>
      <c r="K12" s="259"/>
      <c r="L12" s="259"/>
      <c r="M12" s="259"/>
      <c r="N12" s="259"/>
      <c r="O12" s="259"/>
      <c r="P12" s="260"/>
      <c r="Q12" s="253"/>
      <c r="R12" s="258" t="s">
        <v>201</v>
      </c>
      <c r="S12" s="259"/>
      <c r="T12" s="259"/>
      <c r="U12" s="259"/>
      <c r="V12" s="259"/>
      <c r="W12" s="259"/>
      <c r="X12" s="260"/>
    </row>
    <row r="13" spans="2:24" s="72" customFormat="1" ht="15.95" customHeight="1" x14ac:dyDescent="0.25">
      <c r="B13" s="269"/>
      <c r="C13" s="259"/>
      <c r="D13" s="259"/>
      <c r="E13" s="259"/>
      <c r="F13" s="259"/>
      <c r="G13" s="259"/>
      <c r="H13" s="260"/>
      <c r="I13" s="253"/>
      <c r="J13" s="269"/>
      <c r="K13" s="259"/>
      <c r="L13" s="259"/>
      <c r="M13" s="259"/>
      <c r="N13" s="259"/>
      <c r="O13" s="259"/>
      <c r="P13" s="260"/>
      <c r="Q13" s="253"/>
      <c r="R13" s="258" t="s">
        <v>195</v>
      </c>
      <c r="S13" s="259"/>
      <c r="T13" s="259"/>
      <c r="U13" s="259"/>
      <c r="V13" s="259"/>
      <c r="W13" s="259"/>
      <c r="X13" s="260"/>
    </row>
    <row r="14" spans="2:24" s="72" customFormat="1" ht="15.95" customHeight="1" x14ac:dyDescent="0.25">
      <c r="B14" s="269"/>
      <c r="C14" s="259"/>
      <c r="D14" s="259"/>
      <c r="E14" s="259"/>
      <c r="F14" s="259"/>
      <c r="G14" s="259"/>
      <c r="H14" s="260"/>
      <c r="I14" s="253"/>
      <c r="J14" s="269"/>
      <c r="K14" s="259"/>
      <c r="L14" s="259"/>
      <c r="M14" s="259"/>
      <c r="N14" s="259"/>
      <c r="O14" s="259"/>
      <c r="P14" s="260"/>
      <c r="Q14" s="253"/>
      <c r="R14" s="258"/>
      <c r="S14" s="259"/>
      <c r="T14" s="259"/>
      <c r="U14" s="259"/>
      <c r="V14" s="259"/>
      <c r="W14" s="259"/>
      <c r="X14" s="260"/>
    </row>
    <row r="15" spans="2:24" s="72" customFormat="1" ht="15.95" customHeight="1" x14ac:dyDescent="0.25">
      <c r="B15" s="257" t="s">
        <v>188</v>
      </c>
      <c r="C15" s="253"/>
      <c r="D15" s="253"/>
      <c r="E15" s="253"/>
      <c r="F15" s="253"/>
      <c r="G15" s="253"/>
      <c r="H15" s="255"/>
      <c r="I15" s="253"/>
      <c r="J15" s="257" t="s">
        <v>188</v>
      </c>
      <c r="K15" s="253"/>
      <c r="L15" s="253"/>
      <c r="M15" s="253"/>
      <c r="N15" s="253"/>
      <c r="O15" s="253"/>
      <c r="P15" s="255"/>
      <c r="Q15" s="253"/>
      <c r="R15" s="257" t="s">
        <v>188</v>
      </c>
      <c r="S15" s="253"/>
      <c r="T15" s="253"/>
      <c r="U15" s="253"/>
      <c r="V15" s="253"/>
      <c r="W15" s="253"/>
      <c r="X15" s="255"/>
    </row>
    <row r="16" spans="2:24" s="72" customFormat="1" ht="15.95" customHeight="1" x14ac:dyDescent="0.25">
      <c r="B16" s="258" t="s">
        <v>197</v>
      </c>
      <c r="C16" s="253"/>
      <c r="D16" s="253"/>
      <c r="E16" s="253"/>
      <c r="F16" s="253"/>
      <c r="G16" s="253"/>
      <c r="H16" s="255"/>
      <c r="I16" s="253"/>
      <c r="J16" s="258" t="s">
        <v>190</v>
      </c>
      <c r="K16" s="253"/>
      <c r="L16" s="253"/>
      <c r="M16" s="253"/>
      <c r="N16" s="253"/>
      <c r="O16" s="253"/>
      <c r="P16" s="255"/>
      <c r="Q16" s="253"/>
      <c r="R16" s="258" t="s">
        <v>197</v>
      </c>
      <c r="S16" s="253"/>
      <c r="T16" s="253"/>
      <c r="U16" s="253"/>
      <c r="V16" s="253"/>
      <c r="W16" s="253"/>
      <c r="X16" s="255"/>
    </row>
    <row r="17" spans="2:24" s="72" customFormat="1" ht="15.95" customHeight="1" x14ac:dyDescent="0.25">
      <c r="B17" s="258" t="s">
        <v>198</v>
      </c>
      <c r="C17" s="253"/>
      <c r="D17" s="253"/>
      <c r="E17" s="253"/>
      <c r="F17" s="253"/>
      <c r="G17" s="253"/>
      <c r="H17" s="255"/>
      <c r="I17" s="253"/>
      <c r="J17" s="258" t="s">
        <v>202</v>
      </c>
      <c r="K17" s="253"/>
      <c r="L17" s="253"/>
      <c r="M17" s="253"/>
      <c r="N17" s="253"/>
      <c r="O17" s="253"/>
      <c r="P17" s="255"/>
      <c r="Q17" s="253"/>
      <c r="R17" s="258" t="s">
        <v>198</v>
      </c>
      <c r="S17" s="253"/>
      <c r="T17" s="253"/>
      <c r="U17" s="253"/>
      <c r="V17" s="253"/>
      <c r="W17" s="253"/>
      <c r="X17" s="255"/>
    </row>
    <row r="18" spans="2:24" s="72" customFormat="1" ht="15.95" customHeight="1" x14ac:dyDescent="0.25">
      <c r="B18" s="258" t="s">
        <v>233</v>
      </c>
      <c r="C18" s="261"/>
      <c r="D18" s="261"/>
      <c r="E18" s="261"/>
      <c r="F18" s="261"/>
      <c r="G18" s="261"/>
      <c r="H18" s="262"/>
      <c r="I18" s="253"/>
      <c r="J18" s="258" t="s">
        <v>203</v>
      </c>
      <c r="K18" s="261"/>
      <c r="L18" s="261"/>
      <c r="M18" s="261"/>
      <c r="N18" s="261"/>
      <c r="O18" s="261"/>
      <c r="P18" s="262"/>
      <c r="Q18" s="253"/>
      <c r="R18" s="258" t="s">
        <v>233</v>
      </c>
      <c r="S18" s="261"/>
      <c r="T18" s="261"/>
      <c r="U18" s="261"/>
      <c r="V18" s="261"/>
      <c r="W18" s="261"/>
      <c r="X18" s="262"/>
    </row>
    <row r="19" spans="2:24" s="72" customFormat="1" ht="15.95" customHeight="1" x14ac:dyDescent="0.25">
      <c r="B19" s="258"/>
      <c r="C19" s="270"/>
      <c r="D19" s="261"/>
      <c r="E19" s="261"/>
      <c r="F19" s="261"/>
      <c r="G19" s="261"/>
      <c r="H19" s="262"/>
      <c r="I19" s="253"/>
      <c r="J19" s="258"/>
      <c r="K19" s="270"/>
      <c r="L19" s="261"/>
      <c r="M19" s="261"/>
      <c r="N19" s="261"/>
      <c r="O19" s="261"/>
      <c r="P19" s="262"/>
      <c r="Q19" s="253"/>
      <c r="R19" s="258"/>
      <c r="S19" s="270"/>
      <c r="T19" s="261"/>
      <c r="U19" s="261"/>
      <c r="V19" s="261"/>
      <c r="W19" s="261"/>
      <c r="X19" s="262"/>
    </row>
    <row r="20" spans="2:24" s="72" customFormat="1" ht="15.95" customHeight="1" x14ac:dyDescent="0.25">
      <c r="B20" s="263"/>
      <c r="C20" s="253"/>
      <c r="D20" s="253"/>
      <c r="E20" s="253"/>
      <c r="F20" s="253"/>
      <c r="G20" s="253"/>
      <c r="H20" s="268" t="s">
        <v>194</v>
      </c>
      <c r="I20" s="253"/>
      <c r="J20" s="263"/>
      <c r="K20" s="253"/>
      <c r="L20" s="253"/>
      <c r="M20" s="253"/>
      <c r="N20" s="253"/>
      <c r="O20" s="253"/>
      <c r="P20" s="268" t="s">
        <v>194</v>
      </c>
      <c r="Q20" s="253"/>
      <c r="R20" s="263"/>
      <c r="S20" s="253"/>
      <c r="T20" s="253"/>
      <c r="U20" s="253"/>
      <c r="V20" s="253"/>
      <c r="W20" s="253"/>
      <c r="X20" s="268" t="s">
        <v>205</v>
      </c>
    </row>
    <row r="21" spans="2:24" s="72" customFormat="1" ht="15.95" customHeight="1" thickBot="1" x14ac:dyDescent="0.3">
      <c r="B21" s="264"/>
      <c r="C21" s="265"/>
      <c r="D21" s="265"/>
      <c r="E21" s="265"/>
      <c r="F21" s="265"/>
      <c r="G21" s="265"/>
      <c r="H21" s="266"/>
      <c r="I21" s="253"/>
      <c r="J21" s="264"/>
      <c r="K21" s="265"/>
      <c r="L21" s="265"/>
      <c r="M21" s="265"/>
      <c r="N21" s="265"/>
      <c r="O21" s="265"/>
      <c r="P21" s="266"/>
      <c r="Q21" s="253"/>
      <c r="R21" s="264"/>
      <c r="S21" s="265"/>
      <c r="T21" s="265"/>
      <c r="U21" s="265"/>
      <c r="V21" s="265"/>
      <c r="W21" s="265"/>
      <c r="X21" s="266"/>
    </row>
  </sheetData>
  <sheetProtection sheet="1" objects="1" scenarios="1"/>
  <mergeCells count="4">
    <mergeCell ref="B2:X2"/>
    <mergeCell ref="B4:H5"/>
    <mergeCell ref="J4:P5"/>
    <mergeCell ref="R4:X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63627-B067-4799-9CFE-DBFC4CA83D38}">
  <sheetPr codeName="Foglio9">
    <tabColor theme="8"/>
  </sheetPr>
  <dimension ref="B1:Y24"/>
  <sheetViews>
    <sheetView workbookViewId="0">
      <selection activeCell="P27" sqref="P27"/>
    </sheetView>
  </sheetViews>
  <sheetFormatPr defaultRowHeight="14.25" x14ac:dyDescent="0.2"/>
  <cols>
    <col min="1" max="1" width="5" style="254" customWidth="1"/>
    <col min="2" max="8" width="9.28515625" style="254" customWidth="1"/>
    <col min="9" max="9" width="5" style="254" customWidth="1"/>
    <col min="10" max="16384" width="9.140625" style="254"/>
  </cols>
  <sheetData>
    <row r="1" spans="2:25" ht="15" thickBot="1" x14ac:dyDescent="0.25"/>
    <row r="2" spans="2:25" s="2" customFormat="1" ht="42.75" customHeight="1" thickBot="1" x14ac:dyDescent="0.25">
      <c r="B2" s="488" t="s">
        <v>257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90"/>
      <c r="Q2" s="254"/>
      <c r="R2" s="254"/>
      <c r="S2" s="254"/>
      <c r="T2" s="254"/>
      <c r="U2" s="254"/>
      <c r="V2" s="254"/>
      <c r="W2" s="254"/>
      <c r="X2" s="254"/>
      <c r="Y2" s="254"/>
    </row>
    <row r="3" spans="2:25" ht="15" thickBot="1" x14ac:dyDescent="0.25"/>
    <row r="4" spans="2:25" ht="15.95" customHeight="1" x14ac:dyDescent="0.2">
      <c r="B4" s="409" t="s">
        <v>259</v>
      </c>
      <c r="C4" s="410"/>
      <c r="D4" s="410"/>
      <c r="E4" s="410"/>
      <c r="F4" s="410"/>
      <c r="G4" s="410"/>
      <c r="H4" s="411"/>
      <c r="I4" s="253"/>
      <c r="J4" s="409" t="s">
        <v>261</v>
      </c>
      <c r="K4" s="410"/>
      <c r="L4" s="410"/>
      <c r="M4" s="410"/>
      <c r="N4" s="410"/>
      <c r="O4" s="410"/>
      <c r="P4" s="411"/>
      <c r="Q4" s="253"/>
    </row>
    <row r="5" spans="2:25" ht="15.95" customHeight="1" x14ac:dyDescent="0.2">
      <c r="B5" s="472"/>
      <c r="C5" s="473"/>
      <c r="D5" s="473"/>
      <c r="E5" s="473"/>
      <c r="F5" s="473"/>
      <c r="G5" s="473"/>
      <c r="H5" s="474"/>
      <c r="I5" s="253"/>
      <c r="J5" s="472"/>
      <c r="K5" s="473"/>
      <c r="L5" s="473"/>
      <c r="M5" s="473"/>
      <c r="N5" s="473"/>
      <c r="O5" s="473"/>
      <c r="P5" s="474"/>
      <c r="Q5" s="253"/>
    </row>
    <row r="6" spans="2:25" ht="15.95" customHeight="1" x14ac:dyDescent="0.2">
      <c r="B6" s="256"/>
      <c r="C6" s="253"/>
      <c r="D6" s="253"/>
      <c r="E6" s="253"/>
      <c r="F6" s="253"/>
      <c r="G6" s="253"/>
      <c r="H6" s="255"/>
      <c r="I6" s="253"/>
      <c r="J6" s="256"/>
      <c r="K6" s="253"/>
      <c r="L6" s="253"/>
      <c r="M6" s="253"/>
      <c r="N6" s="253"/>
      <c r="O6" s="253"/>
      <c r="P6" s="255"/>
      <c r="Q6" s="253"/>
    </row>
    <row r="7" spans="2:25" ht="15.95" customHeight="1" x14ac:dyDescent="0.2">
      <c r="B7" s="257" t="s">
        <v>187</v>
      </c>
      <c r="C7" s="253"/>
      <c r="D7" s="253"/>
      <c r="E7" s="253"/>
      <c r="F7" s="253"/>
      <c r="G7" s="253"/>
      <c r="H7" s="255"/>
      <c r="I7" s="253"/>
      <c r="J7" s="257" t="s">
        <v>187</v>
      </c>
      <c r="K7" s="253"/>
      <c r="L7" s="253"/>
      <c r="M7" s="253"/>
      <c r="N7" s="253"/>
      <c r="O7" s="253"/>
      <c r="P7" s="255"/>
      <c r="Q7" s="253"/>
    </row>
    <row r="8" spans="2:25" ht="15.95" customHeight="1" x14ac:dyDescent="0.2">
      <c r="B8" s="258" t="s">
        <v>223</v>
      </c>
      <c r="C8" s="253"/>
      <c r="D8" s="253"/>
      <c r="E8" s="253"/>
      <c r="F8" s="253"/>
      <c r="G8" s="253"/>
      <c r="H8" s="255"/>
      <c r="I8" s="253"/>
      <c r="J8" s="258" t="s">
        <v>204</v>
      </c>
      <c r="K8" s="253"/>
      <c r="L8" s="253"/>
      <c r="M8" s="253"/>
      <c r="N8" s="253"/>
      <c r="O8" s="253"/>
      <c r="P8" s="255"/>
      <c r="Q8" s="253"/>
    </row>
    <row r="9" spans="2:25" ht="15.95" customHeight="1" x14ac:dyDescent="0.2">
      <c r="B9" s="258" t="s">
        <v>224</v>
      </c>
      <c r="C9" s="259"/>
      <c r="D9" s="259"/>
      <c r="E9" s="259"/>
      <c r="F9" s="259"/>
      <c r="G9" s="259"/>
      <c r="H9" s="260"/>
      <c r="I9" s="253"/>
      <c r="J9" s="258" t="s">
        <v>199</v>
      </c>
      <c r="K9" s="259"/>
      <c r="L9" s="259"/>
      <c r="M9" s="259"/>
      <c r="N9" s="259"/>
      <c r="O9" s="259"/>
      <c r="P9" s="260"/>
      <c r="Q9" s="253"/>
    </row>
    <row r="10" spans="2:25" ht="15.95" customHeight="1" x14ac:dyDescent="0.2">
      <c r="B10" s="258"/>
      <c r="C10" s="259"/>
      <c r="D10" s="259"/>
      <c r="E10" s="259"/>
      <c r="F10" s="259"/>
      <c r="G10" s="259"/>
      <c r="H10" s="260"/>
      <c r="I10" s="253"/>
      <c r="J10" s="258" t="s">
        <v>200</v>
      </c>
      <c r="K10" s="259"/>
      <c r="L10" s="259"/>
      <c r="M10" s="259"/>
      <c r="N10" s="259"/>
      <c r="O10" s="259"/>
      <c r="P10" s="260"/>
      <c r="Q10" s="253"/>
    </row>
    <row r="11" spans="2:25" ht="15.95" customHeight="1" x14ac:dyDescent="0.2">
      <c r="B11" s="257" t="s">
        <v>262</v>
      </c>
      <c r="C11" s="259"/>
      <c r="D11" s="259"/>
      <c r="E11" s="259"/>
      <c r="F11" s="259"/>
      <c r="G11" s="259"/>
      <c r="H11" s="260"/>
      <c r="I11" s="253"/>
      <c r="J11" s="258" t="s">
        <v>201</v>
      </c>
      <c r="K11" s="259"/>
      <c r="L11" s="259"/>
      <c r="M11" s="259"/>
      <c r="N11" s="259"/>
      <c r="O11" s="259"/>
      <c r="P11" s="260"/>
      <c r="Q11" s="253"/>
    </row>
    <row r="12" spans="2:25" ht="15.95" customHeight="1" x14ac:dyDescent="0.2">
      <c r="B12" s="258" t="s">
        <v>225</v>
      </c>
      <c r="C12" s="259"/>
      <c r="D12" s="259"/>
      <c r="E12" s="259"/>
      <c r="F12" s="259"/>
      <c r="G12" s="259"/>
      <c r="H12" s="260"/>
      <c r="I12" s="253"/>
      <c r="J12" s="258" t="s">
        <v>195</v>
      </c>
      <c r="K12" s="259"/>
      <c r="L12" s="259"/>
      <c r="M12" s="259"/>
      <c r="N12" s="259"/>
      <c r="O12" s="259"/>
      <c r="P12" s="260"/>
      <c r="Q12" s="253"/>
    </row>
    <row r="13" spans="2:25" ht="15.95" customHeight="1" x14ac:dyDescent="0.2">
      <c r="B13" s="258" t="s">
        <v>226</v>
      </c>
      <c r="C13" s="259"/>
      <c r="D13" s="259"/>
      <c r="E13" s="259"/>
      <c r="F13" s="259"/>
      <c r="G13" s="259"/>
      <c r="H13" s="260"/>
      <c r="I13" s="253"/>
      <c r="J13" s="258"/>
      <c r="K13" s="261"/>
      <c r="L13" s="261"/>
      <c r="M13" s="261"/>
      <c r="N13" s="261"/>
      <c r="O13" s="261"/>
      <c r="P13" s="262"/>
      <c r="Q13" s="253"/>
    </row>
    <row r="14" spans="2:25" ht="15.95" customHeight="1" x14ac:dyDescent="0.2">
      <c r="B14" s="258"/>
      <c r="C14" s="259"/>
      <c r="D14" s="259"/>
      <c r="E14" s="259"/>
      <c r="F14" s="259"/>
      <c r="G14" s="259"/>
      <c r="H14" s="260"/>
      <c r="I14" s="253"/>
      <c r="J14" s="263"/>
      <c r="K14" s="253"/>
      <c r="L14" s="253"/>
      <c r="M14" s="253"/>
      <c r="N14" s="253"/>
      <c r="O14" s="253"/>
      <c r="P14" s="250" t="s">
        <v>205</v>
      </c>
      <c r="Q14" s="253"/>
    </row>
    <row r="15" spans="2:25" ht="15.95" customHeight="1" thickBot="1" x14ac:dyDescent="0.25">
      <c r="B15" s="257" t="s">
        <v>264</v>
      </c>
      <c r="C15" s="259"/>
      <c r="D15" s="259"/>
      <c r="E15" s="259"/>
      <c r="F15" s="259"/>
      <c r="G15" s="259"/>
      <c r="H15" s="260"/>
      <c r="I15" s="253"/>
      <c r="J15" s="264"/>
      <c r="K15" s="265"/>
      <c r="L15" s="265"/>
      <c r="M15" s="265"/>
      <c r="N15" s="265"/>
      <c r="O15" s="265"/>
      <c r="P15" s="266"/>
      <c r="Q15" s="253"/>
    </row>
    <row r="16" spans="2:25" ht="15.95" customHeight="1" x14ac:dyDescent="0.2">
      <c r="B16" s="258" t="s">
        <v>227</v>
      </c>
      <c r="C16" s="253"/>
      <c r="D16" s="253"/>
      <c r="E16" s="253"/>
      <c r="F16" s="253"/>
      <c r="G16" s="253"/>
      <c r="H16" s="255"/>
      <c r="I16" s="253"/>
      <c r="Q16" s="253"/>
    </row>
    <row r="17" spans="2:17" ht="15.95" customHeight="1" x14ac:dyDescent="0.2">
      <c r="B17" s="258" t="s">
        <v>228</v>
      </c>
      <c r="C17" s="253"/>
      <c r="D17" s="253"/>
      <c r="E17" s="253"/>
      <c r="F17" s="253"/>
      <c r="G17" s="253"/>
      <c r="H17" s="255"/>
      <c r="I17" s="253"/>
      <c r="Q17" s="253"/>
    </row>
    <row r="18" spans="2:17" ht="15.95" customHeight="1" x14ac:dyDescent="0.2">
      <c r="B18" s="258" t="s">
        <v>229</v>
      </c>
      <c r="C18" s="253"/>
      <c r="D18" s="253"/>
      <c r="E18" s="253"/>
      <c r="F18" s="253"/>
      <c r="G18" s="253"/>
      <c r="H18" s="255"/>
      <c r="I18" s="253"/>
      <c r="Q18" s="253"/>
    </row>
    <row r="19" spans="2:17" ht="15.95" customHeight="1" x14ac:dyDescent="0.2">
      <c r="B19" s="258" t="s">
        <v>230</v>
      </c>
      <c r="C19" s="261"/>
      <c r="D19" s="261"/>
      <c r="E19" s="261"/>
      <c r="F19" s="261"/>
      <c r="G19" s="261"/>
      <c r="H19" s="262"/>
      <c r="I19" s="253"/>
      <c r="Q19" s="253"/>
    </row>
    <row r="20" spans="2:17" ht="15.95" customHeight="1" x14ac:dyDescent="0.2">
      <c r="B20" s="258" t="s">
        <v>231</v>
      </c>
      <c r="C20" s="261"/>
      <c r="D20" s="261"/>
      <c r="E20" s="261"/>
      <c r="F20" s="261"/>
      <c r="G20" s="261"/>
      <c r="H20" s="262"/>
      <c r="I20" s="253"/>
      <c r="Q20" s="253"/>
    </row>
    <row r="21" spans="2:17" ht="15.95" customHeight="1" x14ac:dyDescent="0.2">
      <c r="B21" s="258" t="s">
        <v>232</v>
      </c>
      <c r="C21" s="261"/>
      <c r="D21" s="261"/>
      <c r="E21" s="261"/>
      <c r="F21" s="261"/>
      <c r="G21" s="261"/>
      <c r="H21" s="262"/>
      <c r="I21" s="253"/>
      <c r="Q21" s="253"/>
    </row>
    <row r="22" spans="2:17" ht="15.95" customHeight="1" x14ac:dyDescent="0.2">
      <c r="B22" s="258"/>
      <c r="C22" s="261"/>
      <c r="D22" s="261"/>
      <c r="E22" s="261"/>
      <c r="F22" s="261"/>
      <c r="G22" s="261"/>
      <c r="H22" s="262"/>
      <c r="I22" s="253"/>
      <c r="Q22" s="253"/>
    </row>
    <row r="23" spans="2:17" ht="15.95" customHeight="1" x14ac:dyDescent="0.2">
      <c r="B23" s="263"/>
      <c r="C23" s="253"/>
      <c r="D23" s="253"/>
      <c r="E23" s="253"/>
      <c r="F23" s="253"/>
      <c r="G23" s="253"/>
      <c r="H23" s="250" t="s">
        <v>194</v>
      </c>
      <c r="I23" s="253"/>
      <c r="Q23" s="253"/>
    </row>
    <row r="24" spans="2:17" ht="15.95" customHeight="1" thickBot="1" x14ac:dyDescent="0.25">
      <c r="B24" s="264"/>
      <c r="C24" s="265"/>
      <c r="D24" s="265"/>
      <c r="E24" s="265"/>
      <c r="F24" s="265"/>
      <c r="G24" s="265"/>
      <c r="H24" s="266"/>
      <c r="I24" s="253"/>
      <c r="Q24" s="253"/>
    </row>
  </sheetData>
  <sheetProtection sheet="1" objects="1" scenarios="1"/>
  <mergeCells count="3">
    <mergeCell ref="B2:P2"/>
    <mergeCell ref="B4:H5"/>
    <mergeCell ref="J4:P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AE454-1DB7-44D4-A238-AC1B72324C56}">
  <sheetPr codeName="Foglio10">
    <tabColor theme="0"/>
  </sheetPr>
  <dimension ref="B2:AF109"/>
  <sheetViews>
    <sheetView zoomScaleNormal="100" zoomScalePageLayoutView="125" workbookViewId="0">
      <selection activeCell="G26" sqref="G26"/>
    </sheetView>
  </sheetViews>
  <sheetFormatPr defaultColWidth="8.85546875" defaultRowHeight="13.5" x14ac:dyDescent="0.25"/>
  <cols>
    <col min="1" max="1" width="4.7109375" style="2" customWidth="1"/>
    <col min="2" max="2" width="37.2851562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4" width="8.85546875" style="2"/>
    <col min="15" max="15" width="16.140625" style="2" customWidth="1"/>
    <col min="16" max="16" width="17.28515625" style="2" customWidth="1"/>
    <col min="17" max="17" width="17.7109375" style="2" customWidth="1"/>
    <col min="18" max="18" width="17.5703125" style="2" customWidth="1"/>
    <col min="19" max="16384" width="8.85546875" style="2"/>
  </cols>
  <sheetData>
    <row r="2" spans="2:9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</row>
    <row r="3" spans="2:9" ht="14.25" hidden="1" thickBot="1" x14ac:dyDescent="0.3"/>
    <row r="4" spans="2:9" ht="19.5" hidden="1" customHeight="1" thickBot="1" x14ac:dyDescent="0.3">
      <c r="B4" s="491" t="s">
        <v>109</v>
      </c>
      <c r="C4" s="492"/>
      <c r="D4" s="492"/>
      <c r="E4" s="492"/>
      <c r="F4" s="492"/>
      <c r="G4" s="492"/>
      <c r="H4" s="492"/>
      <c r="I4" s="493"/>
    </row>
    <row r="5" spans="2:9" ht="15.75" hidden="1" customHeight="1" x14ac:dyDescent="0.25"/>
    <row r="6" spans="2:9" ht="15.75" hidden="1" customHeight="1" x14ac:dyDescent="0.25">
      <c r="C6" s="1"/>
      <c r="D6" s="432" t="s">
        <v>38</v>
      </c>
      <c r="E6" s="432"/>
      <c r="F6" s="432"/>
      <c r="G6" s="1"/>
      <c r="H6" s="432" t="s">
        <v>39</v>
      </c>
      <c r="I6" s="432"/>
    </row>
    <row r="7" spans="2:9" ht="14.25" hidden="1" thickBot="1" x14ac:dyDescent="0.3">
      <c r="B7" s="3"/>
      <c r="C7" s="4"/>
      <c r="D7" s="5"/>
      <c r="E7" s="5"/>
      <c r="F7" s="5"/>
      <c r="G7" s="5"/>
      <c r="H7" s="5"/>
    </row>
    <row r="8" spans="2:9" ht="14.25" hidden="1" customHeight="1" x14ac:dyDescent="0.25">
      <c r="B8" s="433" t="s">
        <v>121</v>
      </c>
      <c r="C8" s="494" t="s">
        <v>278</v>
      </c>
      <c r="D8" s="482" t="s">
        <v>290</v>
      </c>
      <c r="E8" s="423" t="s">
        <v>279</v>
      </c>
      <c r="F8" s="425" t="s">
        <v>280</v>
      </c>
      <c r="G8" s="251"/>
      <c r="H8" s="427" t="s">
        <v>291</v>
      </c>
      <c r="I8" s="425" t="s">
        <v>292</v>
      </c>
    </row>
    <row r="9" spans="2:9" ht="20.25" hidden="1" customHeight="1" x14ac:dyDescent="0.25">
      <c r="B9" s="434"/>
      <c r="C9" s="495"/>
      <c r="D9" s="483"/>
      <c r="E9" s="424"/>
      <c r="F9" s="426"/>
      <c r="G9" s="251"/>
      <c r="H9" s="428"/>
      <c r="I9" s="426"/>
    </row>
    <row r="10" spans="2:9" ht="23.25" hidden="1" customHeight="1" x14ac:dyDescent="0.25">
      <c r="B10" s="21" t="s">
        <v>7</v>
      </c>
      <c r="C10" s="135">
        <f>'[1]T-Unità locali'!F10</f>
        <v>0</v>
      </c>
      <c r="D10" s="67" t="e">
        <f>C10/$C$10</f>
        <v>#DIV/0!</v>
      </c>
      <c r="E10" s="206">
        <f>('[1]T-Unità locali'!F10-'[1]T-Unità locali'!E10)/'[1]T-Unità locali'!E10</f>
        <v>-1</v>
      </c>
      <c r="F10" s="60">
        <f>'[1]T-Unità locali'!F10-'[1]T-Unità locali'!E10</f>
        <v>-51665</v>
      </c>
      <c r="H10" s="56">
        <f>('[1]T-Unità locali'!G10-'[1]T-Unità locali'!C10)/'[1]T-Unità locali'!C10</f>
        <v>-2.9998064640990906E-3</v>
      </c>
      <c r="I10" s="207">
        <f>('[1]T-Unità locali'!E10-'[1]T-Unità locali'!D10)/'[1]T-Unità locali'!D10</f>
        <v>-2.375067583223913E-3</v>
      </c>
    </row>
    <row r="11" spans="2:9" ht="15.75" hidden="1" customHeight="1" x14ac:dyDescent="0.25">
      <c r="B11" s="22" t="s">
        <v>3</v>
      </c>
      <c r="C11" s="135">
        <f>'[1]T-Unità locali'!F11</f>
        <v>0</v>
      </c>
      <c r="D11" s="68" t="e">
        <f t="shared" ref="D11:D17" si="0">C11/$C$10</f>
        <v>#DIV/0!</v>
      </c>
      <c r="E11" s="68">
        <f>('[1]T-Unità locali'!F11-'[1]T-Unità locali'!E11)/'[1]T-Unità locali'!E11</f>
        <v>-1</v>
      </c>
      <c r="F11" s="39">
        <f>'[1]T-Unità locali'!F11-'[1]T-Unità locali'!E11</f>
        <v>-7467</v>
      </c>
      <c r="H11" s="58">
        <f>('[1]T-Unità locali'!G11-'[1]T-Unità locali'!C11)/'[1]T-Unità locali'!C11</f>
        <v>-5.3720118184260007E-4</v>
      </c>
      <c r="I11" s="208">
        <f>('[1]T-Unità locali'!E11-'[1]T-Unità locali'!D11)/'[1]T-Unità locali'!D11</f>
        <v>1.6096579476861167E-3</v>
      </c>
    </row>
    <row r="12" spans="2:9" ht="15.75" hidden="1" customHeight="1" x14ac:dyDescent="0.25">
      <c r="B12" s="23" t="s">
        <v>0</v>
      </c>
      <c r="C12" s="136">
        <f>'[1]T-Unità locali'!F12</f>
        <v>0</v>
      </c>
      <c r="D12" s="63" t="e">
        <f t="shared" si="0"/>
        <v>#DIV/0!</v>
      </c>
      <c r="E12" s="63">
        <f>('[1]T-Unità locali'!F12-'[1]T-Unità locali'!E12)/'[1]T-Unità locali'!E12</f>
        <v>-1</v>
      </c>
      <c r="F12" s="40">
        <f>'[1]T-Unità locali'!F12-'[1]T-Unità locali'!E12</f>
        <v>-2672</v>
      </c>
      <c r="H12" s="54">
        <f>('[1]T-Unità locali'!G12-'[1]T-Unità locali'!C12)/'[1]T-Unità locali'!C12</f>
        <v>2.2735884804850324E-3</v>
      </c>
      <c r="I12" s="209">
        <f>('[1]T-Unità locali'!E12-'[1]T-Unità locali'!D12)/'[1]T-Unità locali'!D12</f>
        <v>1.4992503748125937E-3</v>
      </c>
    </row>
    <row r="13" spans="2:9" ht="15.75" hidden="1" customHeight="1" x14ac:dyDescent="0.25">
      <c r="B13" s="23" t="s">
        <v>1</v>
      </c>
      <c r="C13" s="136">
        <f>'[1]T-Unità locali'!F13</f>
        <v>0</v>
      </c>
      <c r="D13" s="63" t="e">
        <f t="shared" si="0"/>
        <v>#DIV/0!</v>
      </c>
      <c r="E13" s="63">
        <f>('[1]T-Unità locali'!F13-'[1]T-Unità locali'!E13)/'[1]T-Unità locali'!E13</f>
        <v>-1</v>
      </c>
      <c r="F13" s="40">
        <f>'[1]T-Unità locali'!F13-'[1]T-Unità locali'!E13</f>
        <v>-7846</v>
      </c>
      <c r="H13" s="54">
        <f>('[1]T-Unità locali'!G13-'[1]T-Unità locali'!C13)/'[1]T-Unità locali'!C13</f>
        <v>-1.5120967741935483E-3</v>
      </c>
      <c r="I13" s="209">
        <f>('[1]T-Unità locali'!E13-'[1]T-Unità locali'!D13)/'[1]T-Unità locali'!D13</f>
        <v>-1.6791979949874688E-2</v>
      </c>
    </row>
    <row r="14" spans="2:9" ht="15.75" hidden="1" customHeight="1" x14ac:dyDescent="0.25">
      <c r="B14" s="23" t="s">
        <v>2</v>
      </c>
      <c r="C14" s="136">
        <f>'[1]T-Unità locali'!F14</f>
        <v>0</v>
      </c>
      <c r="D14" s="63" t="e">
        <f t="shared" si="0"/>
        <v>#DIV/0!</v>
      </c>
      <c r="E14" s="63">
        <f>('[1]T-Unità locali'!F14-'[1]T-Unità locali'!E14)/'[1]T-Unità locali'!E14</f>
        <v>-1</v>
      </c>
      <c r="F14" s="40">
        <f>'[1]T-Unità locali'!F14-'[1]T-Unità locali'!E14</f>
        <v>-2377</v>
      </c>
      <c r="H14" s="54">
        <f>('[1]T-Unità locali'!G14-'[1]T-Unità locali'!C14)/'[1]T-Unità locali'!C14</f>
        <v>-4.9689440993788822E-3</v>
      </c>
      <c r="I14" s="362">
        <f>('[1]T-Unità locali'!E14-'[1]T-Unità locali'!D14)/'[1]T-Unità locali'!D14</f>
        <v>-7.1010860484544691E-3</v>
      </c>
    </row>
    <row r="15" spans="2:9" ht="14.25" hidden="1" customHeight="1" x14ac:dyDescent="0.25">
      <c r="B15" s="23" t="s">
        <v>4</v>
      </c>
      <c r="C15" s="136">
        <f>'[1]T-Unità locali'!F15</f>
        <v>0</v>
      </c>
      <c r="D15" s="63" t="e">
        <f t="shared" si="0"/>
        <v>#DIV/0!</v>
      </c>
      <c r="E15" s="63">
        <f>('[1]T-Unità locali'!F15-'[1]T-Unità locali'!E15)/'[1]T-Unità locali'!E15</f>
        <v>-1</v>
      </c>
      <c r="F15" s="40">
        <f>'[1]T-Unità locali'!F15-'[1]T-Unità locali'!E15</f>
        <v>-13723</v>
      </c>
      <c r="H15" s="54">
        <f>('[1]T-Unità locali'!G15-'[1]T-Unità locali'!C15)/'[1]T-Unità locali'!C15</f>
        <v>-7.465963987703118E-3</v>
      </c>
      <c r="I15" s="209">
        <f>('[1]T-Unità locali'!E15-'[1]T-Unità locali'!D15)/'[1]T-Unità locali'!D15</f>
        <v>-7.2817301390810452E-4</v>
      </c>
    </row>
    <row r="16" spans="2:9" ht="14.25" hidden="1" x14ac:dyDescent="0.25">
      <c r="B16" s="23" t="s">
        <v>5</v>
      </c>
      <c r="C16" s="136">
        <f>'[1]T-Unità locali'!F16</f>
        <v>0</v>
      </c>
      <c r="D16" s="63" t="e">
        <f t="shared" si="0"/>
        <v>#DIV/0!</v>
      </c>
      <c r="E16" s="63">
        <f>('[1]T-Unità locali'!F16-'[1]T-Unità locali'!E16)/'[1]T-Unità locali'!E16</f>
        <v>-1</v>
      </c>
      <c r="F16" s="40">
        <f>'[1]T-Unità locali'!F16-'[1]T-Unità locali'!E16</f>
        <v>-10647</v>
      </c>
      <c r="H16" s="54">
        <f>('[1]T-Unità locali'!G16-'[1]T-Unità locali'!C16)/'[1]T-Unità locali'!C16</f>
        <v>-1.8802293879853342E-3</v>
      </c>
      <c r="I16" s="209">
        <f>('[1]T-Unità locali'!E16-'[1]T-Unità locali'!D16)/'[1]T-Unità locali'!D16</f>
        <v>7.5195037127549584E-4</v>
      </c>
    </row>
    <row r="17" spans="2:9" ht="15" hidden="1" thickBot="1" x14ac:dyDescent="0.3">
      <c r="B17" s="24" t="s">
        <v>6</v>
      </c>
      <c r="C17" s="137">
        <f>'[1]T-Unità locali'!F17</f>
        <v>0</v>
      </c>
      <c r="D17" s="64" t="e">
        <f t="shared" si="0"/>
        <v>#DIV/0!</v>
      </c>
      <c r="E17" s="64">
        <f>('[1]T-Unità locali'!F17-'[1]T-Unità locali'!E17)/'[1]T-Unità locali'!E17</f>
        <v>-1</v>
      </c>
      <c r="F17" s="41">
        <f>'[1]T-Unità locali'!F17-'[1]T-Unità locali'!E17</f>
        <v>-6933</v>
      </c>
      <c r="H17" s="55">
        <f>('[1]T-Unità locali'!G17-'[1]T-Unità locali'!C17)/'[1]T-Unità locali'!C17</f>
        <v>-1.5861571737563085E-3</v>
      </c>
      <c r="I17" s="210">
        <f>('[1]T-Unità locali'!E17-'[1]T-Unità locali'!D17)/'[1]T-Unità locali'!D17</f>
        <v>2.0234137881196706E-3</v>
      </c>
    </row>
    <row r="18" spans="2:9" ht="14.25" hidden="1" x14ac:dyDescent="0.25">
      <c r="B18" s="13"/>
      <c r="F18" s="42"/>
    </row>
    <row r="19" spans="2:9" ht="15" thickBot="1" x14ac:dyDescent="0.3">
      <c r="B19" s="13"/>
      <c r="F19" s="42"/>
    </row>
    <row r="20" spans="2:9" ht="19.5" customHeight="1" thickBot="1" x14ac:dyDescent="0.3">
      <c r="B20" s="491" t="s">
        <v>122</v>
      </c>
      <c r="C20" s="492"/>
      <c r="D20" s="492"/>
      <c r="E20" s="492"/>
      <c r="F20" s="492"/>
      <c r="G20" s="492"/>
      <c r="H20" s="492"/>
      <c r="I20" s="493"/>
    </row>
    <row r="22" spans="2:9" x14ac:dyDescent="0.25">
      <c r="D22" s="432" t="s">
        <v>38</v>
      </c>
      <c r="E22" s="432"/>
      <c r="F22" s="432"/>
      <c r="G22" s="1"/>
      <c r="H22" s="432" t="s">
        <v>39</v>
      </c>
      <c r="I22" s="432"/>
    </row>
    <row r="23" spans="2:9" ht="15" thickBot="1" x14ac:dyDescent="0.3">
      <c r="B23" s="14"/>
      <c r="F23" s="42"/>
    </row>
    <row r="24" spans="2:9" ht="14.25" customHeight="1" x14ac:dyDescent="0.25">
      <c r="B24" s="433" t="s">
        <v>111</v>
      </c>
      <c r="C24" s="494" t="s">
        <v>278</v>
      </c>
      <c r="D24" s="482" t="s">
        <v>290</v>
      </c>
      <c r="E24" s="423" t="s">
        <v>279</v>
      </c>
      <c r="F24" s="425" t="s">
        <v>280</v>
      </c>
      <c r="G24" s="251"/>
      <c r="H24" s="427" t="s">
        <v>291</v>
      </c>
      <c r="I24" s="425" t="s">
        <v>292</v>
      </c>
    </row>
    <row r="25" spans="2:9" ht="21" customHeight="1" x14ac:dyDescent="0.25">
      <c r="B25" s="434"/>
      <c r="C25" s="495"/>
      <c r="D25" s="483"/>
      <c r="E25" s="424"/>
      <c r="F25" s="426"/>
      <c r="G25" s="251"/>
      <c r="H25" s="428"/>
      <c r="I25" s="426"/>
    </row>
    <row r="26" spans="2:9" ht="23.25" customHeight="1" x14ac:dyDescent="0.25">
      <c r="B26" s="21" t="s">
        <v>114</v>
      </c>
      <c r="C26" s="135">
        <f>'[1]T-Unità locali'!F26</f>
        <v>7402</v>
      </c>
      <c r="D26" s="59">
        <f>C26/$C$26</f>
        <v>1</v>
      </c>
      <c r="E26" s="68">
        <f>('[1]T-Unità locali'!F26-'[1]T-Unità locali'!E26)/'[1]T-Unità locali'!E26</f>
        <v>-8.7049685281907051E-3</v>
      </c>
      <c r="F26" s="60">
        <f>'[1]T-Unità locali'!F26-'[1]T-Unità locali'!E26</f>
        <v>-65</v>
      </c>
      <c r="H26" s="58">
        <f>('[1]T-Unità locali'!G26-'[1]T-Unità locali'!C26)/'[1]T-Unità locali'!C26</f>
        <v>-5.3720118184260007E-4</v>
      </c>
      <c r="I26" s="207">
        <f>('[1]T-Unità locali'!E26-'[1]T-Unità locali'!D26)/'[1]T-Unità locali'!D26</f>
        <v>1.6096579476861167E-3</v>
      </c>
    </row>
    <row r="27" spans="2:9" ht="14.25" x14ac:dyDescent="0.25">
      <c r="B27" s="26" t="s">
        <v>112</v>
      </c>
      <c r="C27" s="136">
        <f>'[1]T-Unità locali'!F27</f>
        <v>6206</v>
      </c>
      <c r="D27" s="61">
        <f>C27/$C$26</f>
        <v>0.83842204809510945</v>
      </c>
      <c r="E27" s="145">
        <f>('[1]T-Unità locali'!F27-'[1]T-Unità locali'!E27)/'[1]T-Unità locali'!E27</f>
        <v>-8.4678063588432655E-3</v>
      </c>
      <c r="F27" s="40">
        <f>'[1]T-Unità locali'!F27-'[1]T-Unità locali'!E27</f>
        <v>-53</v>
      </c>
      <c r="H27" s="369">
        <f>('[1]T-Unità locali'!G27-'[1]T-Unità locali'!C27)/'[1]T-Unità locali'!C27</f>
        <v>-1.5992323684631377E-4</v>
      </c>
      <c r="I27" s="209">
        <f>('[1]T-Unità locali'!E27-'[1]T-Unità locali'!D27)/'[1]T-Unità locali'!D27</f>
        <v>-7.9821200510855688E-4</v>
      </c>
    </row>
    <row r="28" spans="2:9" ht="15" thickBot="1" x14ac:dyDescent="0.3">
      <c r="B28" s="28" t="s">
        <v>113</v>
      </c>
      <c r="C28" s="137">
        <f>'[1]T-Unità locali'!F28</f>
        <v>1196</v>
      </c>
      <c r="D28" s="62">
        <f>C28/$C$26</f>
        <v>0.16157795190489058</v>
      </c>
      <c r="E28" s="228">
        <f>('[1]T-Unità locali'!F28-'[1]T-Unità locali'!E28)/'[1]T-Unità locali'!E28</f>
        <v>-9.9337748344370865E-3</v>
      </c>
      <c r="F28" s="41">
        <f>'[1]T-Unità locali'!F28-'[1]T-Unità locali'!E28</f>
        <v>-12</v>
      </c>
      <c r="H28" s="55">
        <f>('[1]T-Unità locali'!G28-'[1]T-Unità locali'!C28)/'[1]T-Unità locali'!C28</f>
        <v>-2.5146689019279128E-3</v>
      </c>
      <c r="I28" s="210">
        <f>('[1]T-Unità locali'!E28-'[1]T-Unità locali'!D28)/'[1]T-Unità locali'!D28</f>
        <v>1.4273719563392108E-2</v>
      </c>
    </row>
    <row r="29" spans="2:9" ht="15" thickBot="1" x14ac:dyDescent="0.3">
      <c r="B29" s="1"/>
      <c r="F29" s="42"/>
      <c r="H29" s="13"/>
    </row>
    <row r="30" spans="2:9" ht="14.25" customHeight="1" x14ac:dyDescent="0.25">
      <c r="B30" s="433" t="s">
        <v>110</v>
      </c>
      <c r="C30" s="494" t="s">
        <v>278</v>
      </c>
      <c r="D30" s="482" t="s">
        <v>290</v>
      </c>
      <c r="E30" s="423" t="s">
        <v>279</v>
      </c>
      <c r="F30" s="425" t="s">
        <v>280</v>
      </c>
      <c r="G30" s="251"/>
      <c r="H30" s="427" t="s">
        <v>291</v>
      </c>
      <c r="I30" s="425" t="s">
        <v>292</v>
      </c>
    </row>
    <row r="31" spans="2:9" ht="22.5" customHeight="1" x14ac:dyDescent="0.25">
      <c r="B31" s="434"/>
      <c r="C31" s="495"/>
      <c r="D31" s="483"/>
      <c r="E31" s="424"/>
      <c r="F31" s="426"/>
      <c r="G31" s="251"/>
      <c r="H31" s="428"/>
      <c r="I31" s="426"/>
    </row>
    <row r="32" spans="2:9" ht="23.25" customHeight="1" x14ac:dyDescent="0.25">
      <c r="B32" s="21" t="s">
        <v>114</v>
      </c>
      <c r="C32" s="135">
        <f>'[1]T-Unità locali'!F32</f>
        <v>7402</v>
      </c>
      <c r="D32" s="59">
        <f>C32/$C$32</f>
        <v>1</v>
      </c>
      <c r="E32" s="68">
        <f>('[1]T-Unità locali'!F32-'[1]T-Unità locali'!E32)/'[1]T-Unità locali'!E32</f>
        <v>-8.7049685281907051E-3</v>
      </c>
      <c r="F32" s="60">
        <f>'[1]T-Unità locali'!F32-'[1]T-Unità locali'!E32</f>
        <v>-65</v>
      </c>
      <c r="H32" s="58">
        <f>('[1]T-Unità locali'!G32-'[1]T-Unità locali'!C32)/'[1]T-Unità locali'!C32</f>
        <v>-5.3720118184260007E-4</v>
      </c>
      <c r="I32" s="207">
        <f>('[1]T-Unità locali'!E32-'[1]T-Unità locali'!D32)/'[1]T-Unità locali'!D32</f>
        <v>1.6096579476861167E-3</v>
      </c>
    </row>
    <row r="33" spans="2:32" ht="15" customHeight="1" x14ac:dyDescent="0.25">
      <c r="B33" s="180" t="s">
        <v>112</v>
      </c>
      <c r="C33" s="135">
        <f>'[1]T-Unità locali'!F33</f>
        <v>6206</v>
      </c>
      <c r="D33" s="68">
        <f>C33/$C$32</f>
        <v>0.83842204809510945</v>
      </c>
      <c r="E33" s="68">
        <f>('[1]T-Unità locali'!F33-'[1]T-Unità locali'!E33)/'[1]T-Unità locali'!E33</f>
        <v>-8.4678063588432655E-3</v>
      </c>
      <c r="F33" s="39">
        <f>'[1]T-Unità locali'!F33-'[1]T-Unità locali'!E33</f>
        <v>-53</v>
      </c>
      <c r="G33" s="5"/>
      <c r="H33" s="403">
        <f>('[1]T-Unità locali'!G33-'[1]T-Unità locali'!C33)/'[1]T-Unità locali'!C33</f>
        <v>-1.5992323684631377E-4</v>
      </c>
      <c r="I33" s="208">
        <f>('[1]T-Unità locali'!E33-'[1]T-Unità locali'!D33)/'[1]T-Unità locali'!D33</f>
        <v>-7.9821200510855688E-4</v>
      </c>
    </row>
    <row r="34" spans="2:32" ht="15" customHeight="1" x14ac:dyDescent="0.25">
      <c r="B34" s="107" t="s">
        <v>115</v>
      </c>
      <c r="C34" s="226">
        <f>'[1]T-Unità locali'!F34</f>
        <v>474</v>
      </c>
      <c r="D34" s="110">
        <f t="shared" ref="D34:D39" si="1">C34/$C$32</f>
        <v>6.4036746825182386E-2</v>
      </c>
      <c r="E34" s="110">
        <f>('[1]T-Unità locali'!F34-'[1]T-Unità locali'!E34)/'[1]T-Unità locali'!E34</f>
        <v>2.1551724137931036E-2</v>
      </c>
      <c r="F34" s="112">
        <f>'[1]T-Unità locali'!F34-'[1]T-Unità locali'!E34</f>
        <v>10</v>
      </c>
      <c r="G34" s="5"/>
      <c r="H34" s="117">
        <f>('[1]T-Unità locali'!G34-'[1]T-Unità locali'!C34)/'[1]T-Unità locali'!C34</f>
        <v>1.3921113689095127E-2</v>
      </c>
      <c r="I34" s="220">
        <f>('[1]T-Unità locali'!E34-'[1]T-Unità locali'!D34)/'[1]T-Unità locali'!D34</f>
        <v>2.8824833702882482E-2</v>
      </c>
    </row>
    <row r="35" spans="2:32" ht="15" customHeight="1" x14ac:dyDescent="0.25">
      <c r="B35" s="107" t="s">
        <v>116</v>
      </c>
      <c r="C35" s="226">
        <f>'[1]T-Unità locali'!F35</f>
        <v>5435</v>
      </c>
      <c r="D35" s="110">
        <f t="shared" si="1"/>
        <v>0.73426101053769255</v>
      </c>
      <c r="E35" s="110">
        <f>('[1]T-Unità locali'!F35-'[1]T-Unità locali'!E35)/'[1]T-Unità locali'!E35</f>
        <v>-1.0378732702112163E-2</v>
      </c>
      <c r="F35" s="112">
        <f>'[1]T-Unità locali'!F35-'[1]T-Unità locali'!E35</f>
        <v>-57</v>
      </c>
      <c r="H35" s="117">
        <f>('[1]T-Unità locali'!G35-'[1]T-Unità locali'!C35)/'[1]T-Unità locali'!C35</f>
        <v>-1.8083182640144665E-3</v>
      </c>
      <c r="I35" s="220">
        <f>('[1]T-Unità locali'!E35-'[1]T-Unità locali'!D35)/'[1]T-Unità locali'!D35</f>
        <v>-4.1704442429737077E-3</v>
      </c>
    </row>
    <row r="36" spans="2:32" ht="15" customHeight="1" x14ac:dyDescent="0.25">
      <c r="B36" s="107" t="s">
        <v>117</v>
      </c>
      <c r="C36" s="226">
        <f>'[1]T-Unità locali'!F36</f>
        <v>202</v>
      </c>
      <c r="D36" s="110">
        <f t="shared" si="1"/>
        <v>2.7289921642799243E-2</v>
      </c>
      <c r="E36" s="110">
        <f>('[1]T-Unità locali'!F36-'[1]T-Unità locali'!E36)/'[1]T-Unità locali'!E36</f>
        <v>-2.4154589371980676E-2</v>
      </c>
      <c r="F36" s="112">
        <f>'[1]T-Unità locali'!F36-'[1]T-Unità locali'!E36</f>
        <v>-5</v>
      </c>
      <c r="H36" s="117">
        <f>('[1]T-Unità locali'!G36-'[1]T-Unità locali'!C36)/'[1]T-Unità locali'!C36</f>
        <v>1.5151515151515152E-2</v>
      </c>
      <c r="I36" s="220">
        <f>('[1]T-Unità locali'!E36-'[1]T-Unità locali'!D36)/'[1]T-Unità locali'!D36</f>
        <v>1.9704433497536946E-2</v>
      </c>
    </row>
    <row r="37" spans="2:32" ht="15" customHeight="1" x14ac:dyDescent="0.25">
      <c r="B37" s="107" t="s">
        <v>118</v>
      </c>
      <c r="C37" s="226">
        <f>'[1]T-Unità locali'!F37</f>
        <v>95</v>
      </c>
      <c r="D37" s="110">
        <f t="shared" si="1"/>
        <v>1.2834369089435287E-2</v>
      </c>
      <c r="E37" s="110">
        <f>('[1]T-Unità locali'!F37-'[1]T-Unità locali'!E37)/'[1]T-Unità locali'!E37</f>
        <v>-1.0416666666666666E-2</v>
      </c>
      <c r="F37" s="112">
        <f>'[1]T-Unità locali'!F37-'[1]T-Unità locali'!E37</f>
        <v>-1</v>
      </c>
      <c r="H37" s="364" t="s">
        <v>266</v>
      </c>
      <c r="I37" s="220">
        <f>('[1]T-Unità locali'!E37-'[1]T-Unità locali'!D37)/'[1]T-Unità locali'!D37</f>
        <v>1.0526315789473684E-2</v>
      </c>
    </row>
    <row r="38" spans="2:32" ht="15" customHeight="1" x14ac:dyDescent="0.25">
      <c r="B38" s="180" t="s">
        <v>113</v>
      </c>
      <c r="C38" s="135">
        <f>'[1]T-Unità locali'!F38</f>
        <v>1196</v>
      </c>
      <c r="D38" s="68">
        <f t="shared" si="1"/>
        <v>0.16157795190489058</v>
      </c>
      <c r="E38" s="68">
        <f>('[1]T-Unità locali'!F38-'[1]T-Unità locali'!E38)/'[1]T-Unità locali'!E38</f>
        <v>-9.9337748344370865E-3</v>
      </c>
      <c r="F38" s="39">
        <f>'[1]T-Unità locali'!F38-'[1]T-Unità locali'!E38</f>
        <v>-12</v>
      </c>
      <c r="H38" s="58">
        <f>('[1]T-Unità locali'!G38-'[1]T-Unità locali'!C38)/'[1]T-Unità locali'!C38</f>
        <v>-2.5146689019279128E-3</v>
      </c>
      <c r="I38" s="208">
        <f>('[1]T-Unità locali'!E38-'[1]T-Unità locali'!D38)/'[1]T-Unità locali'!D38</f>
        <v>1.4273719563392108E-2</v>
      </c>
    </row>
    <row r="39" spans="2:32" x14ac:dyDescent="0.25">
      <c r="B39" s="107" t="s">
        <v>119</v>
      </c>
      <c r="C39" s="226">
        <f>'[1]T-Unità locali'!F39</f>
        <v>345</v>
      </c>
      <c r="D39" s="110">
        <f t="shared" si="1"/>
        <v>4.6609024587949202E-2</v>
      </c>
      <c r="E39" s="110">
        <f>('[1]T-Unità locali'!F39-'[1]T-Unità locali'!E39)/'[1]T-Unità locali'!E39</f>
        <v>2.0710059171597635E-2</v>
      </c>
      <c r="F39" s="112">
        <f>'[1]T-Unità locali'!F39-'[1]T-Unità locali'!E39</f>
        <v>7</v>
      </c>
      <c r="H39" s="117">
        <f>('[1]T-Unità locali'!G39-'[1]T-Unità locali'!C39)/'[1]T-Unità locali'!C39</f>
        <v>-8.8757396449704144E-3</v>
      </c>
      <c r="I39" s="220">
        <f>('[1]T-Unità locali'!E39-'[1]T-Unità locali'!D39)/'[1]T-Unità locali'!D39</f>
        <v>-8.7976539589442824E-3</v>
      </c>
    </row>
    <row r="40" spans="2:32" ht="14.25" thickBot="1" x14ac:dyDescent="0.3">
      <c r="B40" s="143" t="s">
        <v>120</v>
      </c>
      <c r="C40" s="227">
        <f>'[1]T-Unità locali'!F40</f>
        <v>851</v>
      </c>
      <c r="D40" s="195">
        <f>C40/$C$32</f>
        <v>0.11496892731694136</v>
      </c>
      <c r="E40" s="195">
        <f>('[1]T-Unità locali'!F40-'[1]T-Unità locali'!E40)/'[1]T-Unità locali'!E40</f>
        <v>-2.1839080459770115E-2</v>
      </c>
      <c r="F40" s="147">
        <f>'[1]T-Unità locali'!F40-'[1]T-Unità locali'!E40</f>
        <v>-19</v>
      </c>
      <c r="G40" s="5"/>
      <c r="H40" s="404" t="s">
        <v>266</v>
      </c>
      <c r="I40" s="229">
        <f>('[1]T-Unità locali'!E40-'[1]T-Unità locali'!D40)/'[1]T-Unità locali'!D40</f>
        <v>2.3529411764705882E-2</v>
      </c>
    </row>
    <row r="41" spans="2:32" ht="14.25" x14ac:dyDescent="0.25">
      <c r="B41" s="1"/>
      <c r="D41" s="16"/>
      <c r="E41" s="16"/>
      <c r="F41" s="42"/>
      <c r="H41" s="19"/>
      <c r="I41" s="16"/>
      <c r="N41" s="16"/>
    </row>
    <row r="42" spans="2:32" x14ac:dyDescent="0.25">
      <c r="F42" s="17"/>
    </row>
    <row r="43" spans="2:32" ht="42.75" customHeight="1" x14ac:dyDescent="0.25">
      <c r="B43" s="429" t="s">
        <v>44</v>
      </c>
      <c r="C43" s="429"/>
      <c r="D43" s="429"/>
      <c r="E43" s="429"/>
      <c r="F43" s="429"/>
      <c r="G43" s="429"/>
      <c r="H43" s="429"/>
      <c r="I43" s="429"/>
      <c r="J43" s="429"/>
      <c r="K43" s="429"/>
      <c r="S43" s="247"/>
      <c r="T43" s="247"/>
      <c r="U43" s="247"/>
      <c r="V43" s="247"/>
      <c r="W43" s="247"/>
      <c r="X43" s="247"/>
      <c r="Y43" s="247"/>
      <c r="Z43" s="247"/>
      <c r="AA43" s="247"/>
      <c r="AF43" s="251"/>
    </row>
    <row r="44" spans="2:32" ht="14.25" hidden="1" thickBot="1" x14ac:dyDescent="0.3">
      <c r="S44" s="247"/>
      <c r="T44" s="247"/>
      <c r="U44" s="247"/>
      <c r="V44" s="247"/>
      <c r="W44" s="247"/>
      <c r="X44" s="247"/>
      <c r="Y44" s="247"/>
      <c r="Z44" s="247"/>
      <c r="AA44" s="247"/>
      <c r="AF44" s="251"/>
    </row>
    <row r="45" spans="2:32" ht="19.5" hidden="1" customHeight="1" thickBot="1" x14ac:dyDescent="0.3">
      <c r="B45" s="491" t="s">
        <v>109</v>
      </c>
      <c r="C45" s="492"/>
      <c r="D45" s="492"/>
      <c r="E45" s="492"/>
      <c r="F45" s="492"/>
      <c r="G45" s="492"/>
      <c r="H45" s="492"/>
      <c r="I45" s="492"/>
      <c r="J45" s="492"/>
      <c r="K45" s="493"/>
      <c r="S45" s="247"/>
      <c r="T45" s="247"/>
      <c r="U45" s="247"/>
      <c r="V45" s="247"/>
      <c r="W45" s="247"/>
      <c r="X45" s="247"/>
      <c r="Y45" s="247"/>
      <c r="Z45" s="247"/>
      <c r="AA45" s="247"/>
      <c r="AF45" s="251"/>
    </row>
    <row r="46" spans="2:32" ht="14.25" hidden="1" thickBot="1" x14ac:dyDescent="0.3">
      <c r="S46" s="247"/>
      <c r="T46" s="247"/>
      <c r="U46" s="247"/>
      <c r="V46" s="247"/>
      <c r="W46" s="247"/>
      <c r="X46" s="247"/>
      <c r="Y46" s="247"/>
      <c r="Z46" s="247"/>
      <c r="AA46" s="247"/>
      <c r="AF46" s="251"/>
    </row>
    <row r="47" spans="2:32" ht="29.25" hidden="1" customHeight="1" x14ac:dyDescent="0.25">
      <c r="B47" s="65" t="s">
        <v>121</v>
      </c>
      <c r="C47" s="141" t="s">
        <v>293</v>
      </c>
      <c r="D47" s="34" t="s">
        <v>294</v>
      </c>
      <c r="E47" s="34" t="s">
        <v>295</v>
      </c>
      <c r="F47" s="34" t="s">
        <v>296</v>
      </c>
      <c r="G47" s="34" t="s">
        <v>282</v>
      </c>
      <c r="H47" s="141" t="s">
        <v>278</v>
      </c>
      <c r="J47" s="71" t="s">
        <v>270</v>
      </c>
      <c r="K47" s="70" t="s">
        <v>271</v>
      </c>
      <c r="S47" s="247"/>
      <c r="T47" s="358"/>
      <c r="U47" s="380" t="s">
        <v>293</v>
      </c>
      <c r="V47" s="380" t="s">
        <v>294</v>
      </c>
      <c r="W47" s="380" t="s">
        <v>295</v>
      </c>
      <c r="X47" s="380" t="s">
        <v>296</v>
      </c>
      <c r="Y47" s="380" t="s">
        <v>282</v>
      </c>
      <c r="Z47" s="380" t="s">
        <v>278</v>
      </c>
      <c r="AA47" s="247"/>
      <c r="AF47" s="251"/>
    </row>
    <row r="48" spans="2:32" ht="23.25" hidden="1" customHeight="1" x14ac:dyDescent="0.25">
      <c r="B48" s="31" t="s">
        <v>7</v>
      </c>
      <c r="C48" s="142">
        <f>'[1]T-Unità locali'!C49</f>
        <v>49652</v>
      </c>
      <c r="D48" s="47">
        <f>'[1]T-Unità locali'!D49</f>
        <v>50299</v>
      </c>
      <c r="E48" s="47">
        <f>'[1]T-Unità locali'!E49</f>
        <v>50939</v>
      </c>
      <c r="F48" s="50">
        <f>'[1]T-Unità locali'!F49</f>
        <v>50941</v>
      </c>
      <c r="G48" s="47">
        <f>'[1]T-Unità locali'!G49</f>
        <v>51515</v>
      </c>
      <c r="H48" s="142">
        <f>'[1]T-Unità locali'!H49</f>
        <v>0</v>
      </c>
      <c r="I48" s="15"/>
      <c r="J48" s="56">
        <f>(H48-C48)/C48</f>
        <v>-1</v>
      </c>
      <c r="K48" s="57">
        <f>H48-C48</f>
        <v>-49652</v>
      </c>
      <c r="S48" s="247"/>
      <c r="T48" s="359" t="s">
        <v>7</v>
      </c>
      <c r="U48" s="381">
        <f>C48/$C$48*100</f>
        <v>100</v>
      </c>
      <c r="V48" s="381">
        <f t="shared" ref="V48:Z48" si="2">D48/$C$48*100</f>
        <v>101.30306936276486</v>
      </c>
      <c r="W48" s="381">
        <f t="shared" si="2"/>
        <v>102.59204060259405</v>
      </c>
      <c r="X48" s="381">
        <f t="shared" si="2"/>
        <v>102.59606863771853</v>
      </c>
      <c r="Y48" s="381">
        <f t="shared" si="2"/>
        <v>103.75211471844035</v>
      </c>
      <c r="Z48" s="381">
        <f t="shared" si="2"/>
        <v>0</v>
      </c>
      <c r="AA48" s="247"/>
      <c r="AF48" s="251"/>
    </row>
    <row r="49" spans="2:32" ht="14.25" hidden="1" x14ac:dyDescent="0.25">
      <c r="B49" s="31" t="s">
        <v>3</v>
      </c>
      <c r="C49" s="138">
        <f>'[1]T-Unità locali'!C50</f>
        <v>7240</v>
      </c>
      <c r="D49" s="37">
        <f>'[1]T-Unità locali'!D50</f>
        <v>7344</v>
      </c>
      <c r="E49" s="37">
        <f>'[1]T-Unità locali'!E50</f>
        <v>7376</v>
      </c>
      <c r="F49" s="51">
        <f>'[1]T-Unità locali'!F50</f>
        <v>7364</v>
      </c>
      <c r="G49" s="37">
        <f>'[1]T-Unità locali'!G50</f>
        <v>7442</v>
      </c>
      <c r="H49" s="138">
        <f>'[1]T-Unità locali'!H50</f>
        <v>0</v>
      </c>
      <c r="I49" s="30"/>
      <c r="J49" s="58">
        <f t="shared" ref="J49:J55" si="3">(H49-C49)/C49</f>
        <v>-1</v>
      </c>
      <c r="K49" s="46">
        <f t="shared" ref="K49:K55" si="4">H49-C49</f>
        <v>-7240</v>
      </c>
      <c r="S49" s="247"/>
      <c r="T49" s="359" t="s">
        <v>3</v>
      </c>
      <c r="U49" s="381">
        <f>C49/$C$49*100</f>
        <v>100</v>
      </c>
      <c r="V49" s="381">
        <f t="shared" ref="V49:Z49" si="5">D49/$C$49*100</f>
        <v>101.4364640883978</v>
      </c>
      <c r="W49" s="381">
        <f t="shared" si="5"/>
        <v>101.87845303867404</v>
      </c>
      <c r="X49" s="381">
        <f t="shared" si="5"/>
        <v>101.71270718232044</v>
      </c>
      <c r="Y49" s="381">
        <f t="shared" si="5"/>
        <v>102.7900552486188</v>
      </c>
      <c r="Z49" s="381">
        <f t="shared" si="5"/>
        <v>0</v>
      </c>
      <c r="AA49" s="247"/>
      <c r="AF49" s="251"/>
    </row>
    <row r="50" spans="2:32" ht="14.25" hidden="1" x14ac:dyDescent="0.25">
      <c r="B50" s="32" t="s">
        <v>0</v>
      </c>
      <c r="C50" s="138">
        <f>'[1]T-Unità locali'!C51</f>
        <v>2681</v>
      </c>
      <c r="D50" s="37">
        <f>'[1]T-Unità locali'!D51</f>
        <v>2583</v>
      </c>
      <c r="E50" s="37">
        <f>'[1]T-Unità locali'!E51</f>
        <v>2612</v>
      </c>
      <c r="F50" s="51">
        <f>'[1]T-Unità locali'!F51</f>
        <v>2600</v>
      </c>
      <c r="G50" s="37">
        <f>'[1]T-Unità locali'!G51</f>
        <v>2645</v>
      </c>
      <c r="H50" s="138">
        <f>'[1]T-Unità locali'!H51</f>
        <v>0</v>
      </c>
      <c r="I50" s="15"/>
      <c r="J50" s="54">
        <f t="shared" si="3"/>
        <v>-1</v>
      </c>
      <c r="K50" s="48">
        <f t="shared" si="4"/>
        <v>-2681</v>
      </c>
      <c r="S50" s="247"/>
      <c r="T50" s="247"/>
      <c r="U50" s="247"/>
      <c r="V50" s="247"/>
      <c r="W50" s="247"/>
      <c r="X50" s="247"/>
      <c r="Y50" s="247"/>
      <c r="Z50" s="247"/>
      <c r="AA50" s="247"/>
      <c r="AF50" s="251"/>
    </row>
    <row r="51" spans="2:32" ht="14.25" hidden="1" x14ac:dyDescent="0.25">
      <c r="B51" s="32" t="s">
        <v>1</v>
      </c>
      <c r="C51" s="138">
        <f>'[1]T-Unità locali'!C52</f>
        <v>7717</v>
      </c>
      <c r="D51" s="37">
        <f>'[1]T-Unità locali'!D52</f>
        <v>7836</v>
      </c>
      <c r="E51" s="37">
        <f>'[1]T-Unità locali'!E52</f>
        <v>7899</v>
      </c>
      <c r="F51" s="51">
        <f>'[1]T-Unità locali'!F52</f>
        <v>7845</v>
      </c>
      <c r="G51" s="37">
        <f>'[1]T-Unità locali'!G52</f>
        <v>7924</v>
      </c>
      <c r="H51" s="138">
        <f>'[1]T-Unità locali'!H52</f>
        <v>0</v>
      </c>
      <c r="I51" s="8"/>
      <c r="J51" s="54">
        <f t="shared" si="3"/>
        <v>-1</v>
      </c>
      <c r="K51" s="48">
        <f t="shared" si="4"/>
        <v>-7717</v>
      </c>
      <c r="S51" s="247"/>
      <c r="T51" s="247"/>
      <c r="U51" s="247"/>
      <c r="V51" s="247"/>
      <c r="W51" s="247"/>
      <c r="X51" s="247"/>
      <c r="Y51" s="247"/>
      <c r="Z51" s="247"/>
      <c r="AA51" s="247"/>
      <c r="AF51" s="251"/>
    </row>
    <row r="52" spans="2:32" ht="14.25" hidden="1" x14ac:dyDescent="0.25">
      <c r="B52" s="32" t="s">
        <v>2</v>
      </c>
      <c r="C52" s="138">
        <f>'[1]T-Unità locali'!C53</f>
        <v>2432</v>
      </c>
      <c r="D52" s="37">
        <f>'[1]T-Unità locali'!D53</f>
        <v>2432</v>
      </c>
      <c r="E52" s="37">
        <f>'[1]T-Unità locali'!E53</f>
        <v>2430</v>
      </c>
      <c r="F52" s="51">
        <f>'[1]T-Unità locali'!F53</f>
        <v>2415</v>
      </c>
      <c r="G52" s="37">
        <f>'[1]T-Unità locali'!G53</f>
        <v>2403</v>
      </c>
      <c r="H52" s="138">
        <f>'[1]T-Unità locali'!H53</f>
        <v>0</v>
      </c>
      <c r="I52" s="15"/>
      <c r="J52" s="54">
        <f t="shared" si="3"/>
        <v>-1</v>
      </c>
      <c r="K52" s="48">
        <f t="shared" si="4"/>
        <v>-2432</v>
      </c>
      <c r="S52" s="247"/>
      <c r="T52" s="247"/>
      <c r="U52" s="247"/>
      <c r="V52" s="247"/>
      <c r="W52" s="247"/>
      <c r="X52" s="247"/>
      <c r="Y52" s="247"/>
      <c r="Z52" s="247"/>
      <c r="AA52" s="247"/>
      <c r="AF52" s="251"/>
    </row>
    <row r="53" spans="2:32" ht="14.25" hidden="1" x14ac:dyDescent="0.25">
      <c r="B53" s="32" t="s">
        <v>4</v>
      </c>
      <c r="C53" s="138">
        <f>'[1]T-Unità locali'!C54</f>
        <v>12814</v>
      </c>
      <c r="D53" s="37">
        <f>'[1]T-Unità locali'!D54</f>
        <v>13086</v>
      </c>
      <c r="E53" s="37">
        <f>'[1]T-Unità locali'!E54</f>
        <v>13353</v>
      </c>
      <c r="F53" s="51">
        <f>'[1]T-Unità locali'!F54</f>
        <v>13415</v>
      </c>
      <c r="G53" s="37">
        <f>'[1]T-Unità locali'!G54</f>
        <v>13560</v>
      </c>
      <c r="H53" s="138">
        <f>'[1]T-Unità locali'!H54</f>
        <v>0</v>
      </c>
      <c r="I53" s="15"/>
      <c r="J53" s="54">
        <f t="shared" si="3"/>
        <v>-1</v>
      </c>
      <c r="K53" s="48">
        <f t="shared" si="4"/>
        <v>-12814</v>
      </c>
      <c r="S53" s="247"/>
      <c r="T53" s="247"/>
      <c r="U53" s="247"/>
      <c r="V53" s="247"/>
      <c r="W53" s="247"/>
      <c r="X53" s="247"/>
      <c r="Y53" s="247"/>
      <c r="Z53" s="247"/>
      <c r="AA53" s="247"/>
      <c r="AF53" s="251"/>
    </row>
    <row r="54" spans="2:32" ht="14.25" hidden="1" x14ac:dyDescent="0.25">
      <c r="B54" s="32" t="s">
        <v>5</v>
      </c>
      <c r="C54" s="138">
        <f>'[1]T-Unità locali'!C55</f>
        <v>9981</v>
      </c>
      <c r="D54" s="37">
        <f>'[1]T-Unità locali'!D55</f>
        <v>10179</v>
      </c>
      <c r="E54" s="37">
        <f>'[1]T-Unità locali'!E55</f>
        <v>10342</v>
      </c>
      <c r="F54" s="51">
        <f>'[1]T-Unità locali'!F55</f>
        <v>10425</v>
      </c>
      <c r="G54" s="37">
        <f>'[1]T-Unità locali'!G55</f>
        <v>10617</v>
      </c>
      <c r="H54" s="138">
        <f>'[1]T-Unità locali'!H55</f>
        <v>0</v>
      </c>
      <c r="I54" s="15"/>
      <c r="J54" s="54">
        <f t="shared" si="3"/>
        <v>-1</v>
      </c>
      <c r="K54" s="48">
        <f t="shared" si="4"/>
        <v>-9981</v>
      </c>
      <c r="S54" s="247"/>
      <c r="T54" s="247"/>
      <c r="U54" s="247"/>
      <c r="V54" s="247"/>
      <c r="W54" s="247"/>
      <c r="X54" s="247"/>
      <c r="Y54" s="247"/>
      <c r="Z54" s="247"/>
      <c r="AA54" s="247"/>
      <c r="AF54" s="251"/>
    </row>
    <row r="55" spans="2:32" ht="15" hidden="1" thickBot="1" x14ac:dyDescent="0.3">
      <c r="B55" s="33" t="s">
        <v>6</v>
      </c>
      <c r="C55" s="139">
        <f>'[1]T-Unità locali'!C56</f>
        <v>6787</v>
      </c>
      <c r="D55" s="113">
        <f>'[1]T-Unità locali'!D56</f>
        <v>6839</v>
      </c>
      <c r="E55" s="53">
        <f>'[1]T-Unità locali'!E56</f>
        <v>6927</v>
      </c>
      <c r="F55" s="52">
        <f>'[1]T-Unità locali'!F56</f>
        <v>6877</v>
      </c>
      <c r="G55" s="114">
        <f>'[1]T-Unità locali'!G56</f>
        <v>6924</v>
      </c>
      <c r="H55" s="139">
        <f>'[1]T-Unità locali'!H56</f>
        <v>0</v>
      </c>
      <c r="I55" s="15"/>
      <c r="J55" s="55">
        <f t="shared" si="3"/>
        <v>-1</v>
      </c>
      <c r="K55" s="49">
        <f t="shared" si="4"/>
        <v>-6787</v>
      </c>
      <c r="S55" s="247"/>
      <c r="T55" s="247"/>
      <c r="U55" s="247"/>
      <c r="V55" s="247"/>
      <c r="W55" s="247"/>
      <c r="X55" s="247"/>
      <c r="Y55" s="247"/>
      <c r="Z55" s="247"/>
      <c r="AA55" s="247"/>
      <c r="AF55" s="251"/>
    </row>
    <row r="56" spans="2:32" hidden="1" x14ac:dyDescent="0.25">
      <c r="B56" s="13"/>
      <c r="S56" s="247"/>
      <c r="T56" s="247"/>
      <c r="U56" s="247"/>
      <c r="V56" s="247"/>
      <c r="W56" s="247"/>
      <c r="X56" s="247"/>
      <c r="Y56" s="247"/>
      <c r="Z56" s="247"/>
      <c r="AA56" s="247"/>
      <c r="AF56" s="251"/>
    </row>
    <row r="57" spans="2:32" ht="15" thickBot="1" x14ac:dyDescent="0.3">
      <c r="B57" s="13"/>
      <c r="F57" s="42"/>
      <c r="S57" s="247"/>
      <c r="T57" s="247"/>
      <c r="U57" s="247"/>
      <c r="V57" s="247"/>
      <c r="W57" s="247"/>
      <c r="X57" s="247"/>
      <c r="Y57" s="247"/>
      <c r="Z57" s="247"/>
      <c r="AA57" s="247"/>
      <c r="AF57" s="251"/>
    </row>
    <row r="58" spans="2:32" ht="19.5" customHeight="1" thickBot="1" x14ac:dyDescent="0.3">
      <c r="B58" s="491" t="s">
        <v>122</v>
      </c>
      <c r="C58" s="492"/>
      <c r="D58" s="492"/>
      <c r="E58" s="492"/>
      <c r="F58" s="492"/>
      <c r="G58" s="492"/>
      <c r="H58" s="492"/>
      <c r="I58" s="492"/>
      <c r="J58" s="492"/>
      <c r="K58" s="493"/>
      <c r="S58" s="247"/>
      <c r="T58" s="247"/>
      <c r="U58" s="247"/>
      <c r="V58" s="247"/>
      <c r="W58" s="247"/>
      <c r="X58" s="247"/>
      <c r="Y58" s="247"/>
      <c r="Z58" s="247"/>
      <c r="AA58" s="247"/>
      <c r="AF58" s="251"/>
    </row>
    <row r="59" spans="2:32" ht="14.25" thickBot="1" x14ac:dyDescent="0.3">
      <c r="S59" s="247"/>
      <c r="T59" s="247"/>
      <c r="U59" s="247"/>
      <c r="V59" s="247"/>
      <c r="W59" s="247"/>
      <c r="X59" s="247"/>
      <c r="Y59" s="247"/>
      <c r="Z59" s="247"/>
      <c r="AA59" s="247"/>
      <c r="AF59" s="251"/>
    </row>
    <row r="60" spans="2:32" ht="29.25" customHeight="1" x14ac:dyDescent="0.25">
      <c r="B60" s="69" t="s">
        <v>111</v>
      </c>
      <c r="C60" s="141" t="s">
        <v>293</v>
      </c>
      <c r="D60" s="34" t="s">
        <v>294</v>
      </c>
      <c r="E60" s="34" t="s">
        <v>295</v>
      </c>
      <c r="F60" s="34" t="s">
        <v>296</v>
      </c>
      <c r="G60" s="34" t="s">
        <v>282</v>
      </c>
      <c r="H60" s="141" t="s">
        <v>278</v>
      </c>
      <c r="J60" s="71" t="s">
        <v>270</v>
      </c>
      <c r="K60" s="70" t="s">
        <v>271</v>
      </c>
      <c r="S60" s="247"/>
      <c r="T60" s="358"/>
      <c r="U60" s="380" t="s">
        <v>293</v>
      </c>
      <c r="V60" s="380" t="s">
        <v>294</v>
      </c>
      <c r="W60" s="380" t="s">
        <v>295</v>
      </c>
      <c r="X60" s="380" t="s">
        <v>296</v>
      </c>
      <c r="Y60" s="380" t="s">
        <v>282</v>
      </c>
      <c r="Z60" s="380" t="s">
        <v>278</v>
      </c>
      <c r="AA60" s="247"/>
      <c r="AF60" s="251"/>
    </row>
    <row r="61" spans="2:32" ht="23.25" customHeight="1" x14ac:dyDescent="0.25">
      <c r="B61" s="21" t="s">
        <v>114</v>
      </c>
      <c r="C61" s="142">
        <f>'[1]T-Unità locali'!C62</f>
        <v>7240</v>
      </c>
      <c r="D61" s="47">
        <f>'[1]T-Unità locali'!D62</f>
        <v>7344</v>
      </c>
      <c r="E61" s="47">
        <f>'[1]T-Unità locali'!E62</f>
        <v>7376</v>
      </c>
      <c r="F61" s="50">
        <f>'[1]T-Unità locali'!F62</f>
        <v>7364</v>
      </c>
      <c r="G61" s="47">
        <f>'[1]T-Unità locali'!G62</f>
        <v>7442</v>
      </c>
      <c r="H61" s="142">
        <f>'[1]T-Unità locali'!H62</f>
        <v>7402</v>
      </c>
      <c r="I61" s="15"/>
      <c r="J61" s="56">
        <f>(H61-C61)/C61</f>
        <v>2.2375690607734807E-2</v>
      </c>
      <c r="K61" s="57">
        <f>H61-C61</f>
        <v>162</v>
      </c>
      <c r="S61" s="247"/>
      <c r="T61" s="360" t="s">
        <v>112</v>
      </c>
      <c r="U61" s="381">
        <f>C62/$C$62*100</f>
        <v>100</v>
      </c>
      <c r="V61" s="381">
        <f t="shared" ref="V61:Z61" si="6">D62/$C$62*100</f>
        <v>101.37030995106035</v>
      </c>
      <c r="W61" s="381">
        <f t="shared" si="6"/>
        <v>101.59869494290375</v>
      </c>
      <c r="X61" s="381">
        <f t="shared" si="6"/>
        <v>101.14192495921696</v>
      </c>
      <c r="Y61" s="381">
        <f t="shared" si="6"/>
        <v>101.99021207177815</v>
      </c>
      <c r="Z61" s="381">
        <f t="shared" si="6"/>
        <v>101.23980424143556</v>
      </c>
      <c r="AA61" s="247"/>
      <c r="AF61" s="251"/>
    </row>
    <row r="62" spans="2:32" ht="14.25" x14ac:dyDescent="0.25">
      <c r="B62" s="26" t="s">
        <v>112</v>
      </c>
      <c r="C62" s="138">
        <f>'[1]T-Unità locali'!C63</f>
        <v>6130</v>
      </c>
      <c r="D62" s="37">
        <f>'[1]T-Unità locali'!D63</f>
        <v>6214</v>
      </c>
      <c r="E62" s="37">
        <f>'[1]T-Unità locali'!E63</f>
        <v>6228</v>
      </c>
      <c r="F62" s="51">
        <f>'[1]T-Unità locali'!F63</f>
        <v>6200</v>
      </c>
      <c r="G62" s="37">
        <f>'[1]T-Unità locali'!G63</f>
        <v>6252</v>
      </c>
      <c r="H62" s="138">
        <f>'[1]T-Unità locali'!H63</f>
        <v>6206</v>
      </c>
      <c r="J62" s="54">
        <f t="shared" ref="J62:J63" si="7">(H62-C62)/C62</f>
        <v>1.2398042414355628E-2</v>
      </c>
      <c r="K62" s="48">
        <f t="shared" ref="K62:K63" si="8">H62-C62</f>
        <v>76</v>
      </c>
      <c r="S62" s="247"/>
      <c r="T62" s="360" t="s">
        <v>113</v>
      </c>
      <c r="U62" s="381">
        <f>C63/$C$63*100</f>
        <v>100</v>
      </c>
      <c r="V62" s="381">
        <f t="shared" ref="V62:Z62" si="9">D63/$C$63*100</f>
        <v>101.8018018018018</v>
      </c>
      <c r="W62" s="381">
        <f t="shared" si="9"/>
        <v>103.42342342342343</v>
      </c>
      <c r="X62" s="381">
        <f t="shared" si="9"/>
        <v>104.86486486486486</v>
      </c>
      <c r="Y62" s="381">
        <f t="shared" si="9"/>
        <v>107.2072072072072</v>
      </c>
      <c r="Z62" s="381">
        <f t="shared" si="9"/>
        <v>107.74774774774775</v>
      </c>
      <c r="AA62" s="247"/>
      <c r="AF62" s="251"/>
    </row>
    <row r="63" spans="2:32" ht="15" thickBot="1" x14ac:dyDescent="0.3">
      <c r="B63" s="28" t="s">
        <v>113</v>
      </c>
      <c r="C63" s="139">
        <f>'[1]T-Unità locali'!C64</f>
        <v>1110</v>
      </c>
      <c r="D63" s="113">
        <f>'[1]T-Unità locali'!D64</f>
        <v>1130</v>
      </c>
      <c r="E63" s="53">
        <f>'[1]T-Unità locali'!E64</f>
        <v>1148</v>
      </c>
      <c r="F63" s="52">
        <f>'[1]T-Unità locali'!F64</f>
        <v>1164</v>
      </c>
      <c r="G63" s="114">
        <f>'[1]T-Unità locali'!G64</f>
        <v>1190</v>
      </c>
      <c r="H63" s="139">
        <f>'[1]T-Unità locali'!H64</f>
        <v>1196</v>
      </c>
      <c r="J63" s="55">
        <f t="shared" si="7"/>
        <v>7.7477477477477477E-2</v>
      </c>
      <c r="K63" s="49">
        <f t="shared" si="8"/>
        <v>86</v>
      </c>
      <c r="S63" s="247"/>
      <c r="T63" s="247"/>
      <c r="U63" s="247"/>
      <c r="V63" s="247"/>
      <c r="W63" s="247"/>
      <c r="X63" s="247"/>
      <c r="Y63" s="247"/>
      <c r="Z63" s="247"/>
      <c r="AA63" s="247"/>
      <c r="AF63" s="251"/>
    </row>
    <row r="64" spans="2:32" ht="14.25" thickBo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S64" s="247"/>
      <c r="T64" s="247"/>
      <c r="U64" s="247"/>
      <c r="V64" s="247"/>
      <c r="W64" s="247"/>
      <c r="X64" s="247"/>
      <c r="Y64" s="247"/>
      <c r="Z64" s="247"/>
      <c r="AA64" s="247"/>
      <c r="AF64" s="251"/>
    </row>
    <row r="65" spans="2:32" ht="29.25" customHeight="1" x14ac:dyDescent="0.25">
      <c r="B65" s="69" t="s">
        <v>110</v>
      </c>
      <c r="C65" s="141" t="s">
        <v>293</v>
      </c>
      <c r="D65" s="34" t="s">
        <v>294</v>
      </c>
      <c r="E65" s="34" t="s">
        <v>295</v>
      </c>
      <c r="F65" s="34" t="s">
        <v>296</v>
      </c>
      <c r="G65" s="34" t="s">
        <v>282</v>
      </c>
      <c r="H65" s="141" t="s">
        <v>278</v>
      </c>
      <c r="J65" s="71" t="s">
        <v>270</v>
      </c>
      <c r="K65" s="70" t="s">
        <v>271</v>
      </c>
      <c r="S65" s="247"/>
      <c r="T65" s="247"/>
      <c r="U65" s="247"/>
      <c r="V65" s="247"/>
      <c r="W65" s="247"/>
      <c r="X65" s="247"/>
      <c r="Y65" s="247"/>
      <c r="Z65" s="247"/>
      <c r="AA65" s="247"/>
      <c r="AF65" s="251"/>
    </row>
    <row r="66" spans="2:32" ht="23.25" customHeight="1" x14ac:dyDescent="0.25">
      <c r="B66" s="21" t="s">
        <v>114</v>
      </c>
      <c r="C66" s="142">
        <f>'[1]T-Unità locali'!C67</f>
        <v>7240</v>
      </c>
      <c r="D66" s="47">
        <f>'[1]T-Unità locali'!D67</f>
        <v>7344</v>
      </c>
      <c r="E66" s="47">
        <f>'[1]T-Unità locali'!E67</f>
        <v>7376</v>
      </c>
      <c r="F66" s="50">
        <f>'[1]T-Unità locali'!F67</f>
        <v>7364</v>
      </c>
      <c r="G66" s="47">
        <f>'[1]T-Unità locali'!G67</f>
        <v>7442</v>
      </c>
      <c r="H66" s="142">
        <f>'[1]T-Unità locali'!H67</f>
        <v>7402</v>
      </c>
      <c r="I66" s="15"/>
      <c r="J66" s="56">
        <f t="shared" ref="J66:J74" si="10">(H66-C66)/C66</f>
        <v>2.2375690607734807E-2</v>
      </c>
      <c r="K66" s="57">
        <f t="shared" ref="K66:K74" si="11">H66-C66</f>
        <v>162</v>
      </c>
      <c r="S66" s="247"/>
      <c r="T66" s="247"/>
      <c r="U66" s="247"/>
      <c r="V66" s="247"/>
      <c r="W66" s="247"/>
      <c r="X66" s="247"/>
      <c r="Y66" s="247"/>
      <c r="Z66" s="247"/>
      <c r="AA66" s="247"/>
      <c r="AF66" s="251"/>
    </row>
    <row r="67" spans="2:32" ht="14.25" x14ac:dyDescent="0.25">
      <c r="B67" s="180" t="s">
        <v>112</v>
      </c>
      <c r="C67" s="142">
        <f>'[1]T-Unità locali'!C68</f>
        <v>6130</v>
      </c>
      <c r="D67" s="47">
        <f>'[1]T-Unità locali'!D68</f>
        <v>6214</v>
      </c>
      <c r="E67" s="47">
        <f>'[1]T-Unità locali'!E68</f>
        <v>6228</v>
      </c>
      <c r="F67" s="50">
        <f>'[1]T-Unità locali'!F68</f>
        <v>6200</v>
      </c>
      <c r="G67" s="47">
        <f>'[1]T-Unità locali'!G68</f>
        <v>6252</v>
      </c>
      <c r="H67" s="142">
        <f>'[1]T-Unità locali'!H68</f>
        <v>6206</v>
      </c>
      <c r="I67" s="5"/>
      <c r="J67" s="58">
        <f t="shared" si="10"/>
        <v>1.2398042414355628E-2</v>
      </c>
      <c r="K67" s="46">
        <f t="shared" si="11"/>
        <v>76</v>
      </c>
      <c r="S67" s="247"/>
      <c r="T67" s="247"/>
      <c r="U67" s="247"/>
      <c r="V67" s="247"/>
      <c r="W67" s="247"/>
      <c r="X67" s="247"/>
      <c r="Y67" s="247"/>
      <c r="Z67" s="247"/>
      <c r="AA67" s="247"/>
      <c r="AF67" s="251"/>
    </row>
    <row r="68" spans="2:32" x14ac:dyDescent="0.25">
      <c r="B68" s="107" t="s">
        <v>115</v>
      </c>
      <c r="C68" s="140">
        <f>'[1]T-Unità locali'!C69</f>
        <v>378</v>
      </c>
      <c r="D68" s="115">
        <f>'[1]T-Unità locali'!D69</f>
        <v>402</v>
      </c>
      <c r="E68" s="115">
        <f>'[1]T-Unità locali'!E69</f>
        <v>432</v>
      </c>
      <c r="F68" s="115">
        <f>'[1]T-Unità locali'!F69</f>
        <v>424</v>
      </c>
      <c r="G68" s="115">
        <f>'[1]T-Unità locali'!G69</f>
        <v>437</v>
      </c>
      <c r="H68" s="140">
        <f>'[1]T-Unità locali'!H69</f>
        <v>474</v>
      </c>
      <c r="I68" s="186"/>
      <c r="J68" s="117">
        <f t="shared" si="10"/>
        <v>0.25396825396825395</v>
      </c>
      <c r="K68" s="112">
        <f t="shared" si="11"/>
        <v>96</v>
      </c>
      <c r="S68" s="247"/>
      <c r="T68" s="247"/>
      <c r="U68" s="247"/>
      <c r="V68" s="247"/>
      <c r="W68" s="247"/>
      <c r="X68" s="247"/>
      <c r="Y68" s="247"/>
      <c r="Z68" s="247"/>
      <c r="AA68" s="247"/>
      <c r="AF68" s="251"/>
    </row>
    <row r="69" spans="2:32" x14ac:dyDescent="0.25">
      <c r="B69" s="107" t="s">
        <v>116</v>
      </c>
      <c r="C69" s="140">
        <f>'[1]T-Unità locali'!C70</f>
        <v>5469</v>
      </c>
      <c r="D69" s="115">
        <f>'[1]T-Unità locali'!D70</f>
        <v>5523</v>
      </c>
      <c r="E69" s="115">
        <f>'[1]T-Unità locali'!E70</f>
        <v>5508</v>
      </c>
      <c r="F69" s="115">
        <f>'[1]T-Unità locali'!F70</f>
        <v>5486</v>
      </c>
      <c r="G69" s="115">
        <f>'[1]T-Unità locali'!G70</f>
        <v>5520</v>
      </c>
      <c r="H69" s="140">
        <f>'[1]T-Unità locali'!H70</f>
        <v>5435</v>
      </c>
      <c r="I69" s="116"/>
      <c r="J69" s="117">
        <f t="shared" si="10"/>
        <v>-6.2168586578899253E-3</v>
      </c>
      <c r="K69" s="112">
        <f t="shared" si="11"/>
        <v>-34</v>
      </c>
      <c r="S69" s="247"/>
      <c r="T69" s="247"/>
      <c r="U69" s="247"/>
      <c r="V69" s="247"/>
      <c r="W69" s="247"/>
      <c r="X69" s="247"/>
      <c r="Y69" s="247"/>
      <c r="Z69" s="247"/>
      <c r="AA69" s="247"/>
      <c r="AF69" s="251"/>
    </row>
    <row r="70" spans="2:32" x14ac:dyDescent="0.25">
      <c r="B70" s="107" t="s">
        <v>117</v>
      </c>
      <c r="C70" s="140">
        <f>'[1]T-Unità locali'!C71</f>
        <v>205</v>
      </c>
      <c r="D70" s="115">
        <f>'[1]T-Unità locali'!D71</f>
        <v>209</v>
      </c>
      <c r="E70" s="115">
        <f>'[1]T-Unità locali'!E71</f>
        <v>211</v>
      </c>
      <c r="F70" s="115">
        <f>'[1]T-Unità locali'!F71</f>
        <v>203</v>
      </c>
      <c r="G70" s="115">
        <f>'[1]T-Unità locali'!G71</f>
        <v>201</v>
      </c>
      <c r="H70" s="140">
        <f>'[1]T-Unità locali'!H71</f>
        <v>202</v>
      </c>
      <c r="I70" s="116"/>
      <c r="J70" s="117">
        <f t="shared" si="10"/>
        <v>-1.4634146341463415E-2</v>
      </c>
      <c r="K70" s="112">
        <f t="shared" si="11"/>
        <v>-3</v>
      </c>
      <c r="M70" s="251"/>
      <c r="N70" s="251"/>
      <c r="O70" s="251"/>
      <c r="P70" s="251"/>
      <c r="Q70" s="251"/>
      <c r="R70" s="251"/>
      <c r="S70" s="247"/>
      <c r="T70" s="247"/>
      <c r="U70" s="247"/>
      <c r="V70" s="247"/>
      <c r="W70" s="247"/>
      <c r="X70" s="247"/>
      <c r="Y70" s="247"/>
      <c r="Z70" s="247"/>
      <c r="AA70" s="247"/>
      <c r="AF70" s="251"/>
    </row>
    <row r="71" spans="2:32" x14ac:dyDescent="0.25">
      <c r="B71" s="107" t="s">
        <v>118</v>
      </c>
      <c r="C71" s="140">
        <f>'[1]T-Unità locali'!C72</f>
        <v>78</v>
      </c>
      <c r="D71" s="115">
        <f>'[1]T-Unità locali'!D72</f>
        <v>80</v>
      </c>
      <c r="E71" s="115">
        <f>'[1]T-Unità locali'!E72</f>
        <v>77</v>
      </c>
      <c r="F71" s="115">
        <f>'[1]T-Unità locali'!F72</f>
        <v>87</v>
      </c>
      <c r="G71" s="115">
        <f>'[1]T-Unità locali'!G72</f>
        <v>94</v>
      </c>
      <c r="H71" s="140">
        <f>'[1]T-Unità locali'!H72</f>
        <v>95</v>
      </c>
      <c r="I71" s="116"/>
      <c r="J71" s="117">
        <f t="shared" si="10"/>
        <v>0.21794871794871795</v>
      </c>
      <c r="K71" s="112">
        <f t="shared" si="11"/>
        <v>17</v>
      </c>
      <c r="M71" s="251"/>
      <c r="N71" s="251"/>
      <c r="O71" s="251"/>
      <c r="P71" s="251"/>
      <c r="Q71" s="251"/>
      <c r="R71" s="251"/>
      <c r="S71" s="247"/>
      <c r="T71" s="247"/>
      <c r="U71" s="247"/>
      <c r="V71" s="247"/>
      <c r="W71" s="247"/>
      <c r="X71" s="247"/>
      <c r="Y71" s="247"/>
      <c r="Z71" s="247"/>
      <c r="AA71" s="247"/>
      <c r="AF71" s="251"/>
    </row>
    <row r="72" spans="2:32" ht="14.25" x14ac:dyDescent="0.25">
      <c r="B72" s="180" t="s">
        <v>113</v>
      </c>
      <c r="C72" s="142">
        <f>'[1]T-Unità locali'!C73</f>
        <v>1110</v>
      </c>
      <c r="D72" s="47">
        <f>'[1]T-Unità locali'!D73</f>
        <v>1130</v>
      </c>
      <c r="E72" s="47">
        <f>'[1]T-Unità locali'!E73</f>
        <v>1148</v>
      </c>
      <c r="F72" s="50">
        <f>'[1]T-Unità locali'!F73</f>
        <v>1164</v>
      </c>
      <c r="G72" s="47">
        <f>'[1]T-Unità locali'!G73</f>
        <v>1190</v>
      </c>
      <c r="H72" s="142">
        <f>'[1]T-Unità locali'!H73</f>
        <v>1196</v>
      </c>
      <c r="I72" s="72"/>
      <c r="J72" s="273">
        <f t="shared" si="10"/>
        <v>7.7477477477477477E-2</v>
      </c>
      <c r="K72" s="39">
        <f t="shared" si="11"/>
        <v>86</v>
      </c>
      <c r="M72" s="251"/>
      <c r="N72" s="251"/>
      <c r="O72" s="251"/>
      <c r="P72" s="251"/>
      <c r="Q72" s="251"/>
      <c r="R72" s="251"/>
      <c r="S72" s="247"/>
      <c r="T72" s="247"/>
      <c r="U72" s="247"/>
      <c r="V72" s="247"/>
      <c r="W72" s="247"/>
      <c r="X72" s="247"/>
      <c r="Y72" s="247"/>
      <c r="Z72" s="247"/>
      <c r="AA72" s="247"/>
      <c r="AF72" s="251"/>
    </row>
    <row r="73" spans="2:32" x14ac:dyDescent="0.25">
      <c r="B73" s="107" t="s">
        <v>119</v>
      </c>
      <c r="C73" s="140">
        <f>'[1]T-Unità locali'!C74</f>
        <v>324</v>
      </c>
      <c r="D73" s="115">
        <f>'[1]T-Unità locali'!D74</f>
        <v>333</v>
      </c>
      <c r="E73" s="115">
        <f>'[1]T-Unità locali'!E74</f>
        <v>333</v>
      </c>
      <c r="F73" s="115">
        <f>'[1]T-Unità locali'!F74</f>
        <v>337</v>
      </c>
      <c r="G73" s="115">
        <f>'[1]T-Unità locali'!G74</f>
        <v>335</v>
      </c>
      <c r="H73" s="140">
        <f>'[1]T-Unità locali'!H74</f>
        <v>345</v>
      </c>
      <c r="I73" s="118"/>
      <c r="J73" s="117">
        <f t="shared" si="10"/>
        <v>6.4814814814814811E-2</v>
      </c>
      <c r="K73" s="112">
        <f t="shared" si="11"/>
        <v>21</v>
      </c>
      <c r="M73" s="251"/>
      <c r="N73" s="251"/>
      <c r="O73" s="251"/>
      <c r="P73" s="251"/>
      <c r="Q73" s="251"/>
      <c r="R73" s="251"/>
      <c r="S73" s="247"/>
      <c r="T73" s="247"/>
      <c r="U73" s="247"/>
      <c r="V73" s="247"/>
      <c r="W73" s="247"/>
      <c r="X73" s="247"/>
      <c r="Y73" s="247"/>
      <c r="Z73" s="247"/>
      <c r="AA73" s="247"/>
      <c r="AF73" s="251"/>
    </row>
    <row r="74" spans="2:32" ht="14.25" thickBot="1" x14ac:dyDescent="0.3">
      <c r="B74" s="143" t="s">
        <v>120</v>
      </c>
      <c r="C74" s="196">
        <f>'[1]T-Unità locali'!C75</f>
        <v>786</v>
      </c>
      <c r="D74" s="148">
        <f>'[1]T-Unità locali'!D75</f>
        <v>797</v>
      </c>
      <c r="E74" s="149">
        <f>'[1]T-Unità locali'!E75</f>
        <v>815</v>
      </c>
      <c r="F74" s="149">
        <f>'[1]T-Unità locali'!F75</f>
        <v>827</v>
      </c>
      <c r="G74" s="150">
        <f>'[1]T-Unità locali'!G75</f>
        <v>855</v>
      </c>
      <c r="H74" s="196">
        <f>'[1]T-Unità locali'!H75</f>
        <v>851</v>
      </c>
      <c r="I74" s="193"/>
      <c r="J74" s="151">
        <f t="shared" si="10"/>
        <v>8.2697201017811708E-2</v>
      </c>
      <c r="K74" s="147">
        <f t="shared" si="11"/>
        <v>65</v>
      </c>
      <c r="M74" s="251"/>
      <c r="N74" s="251"/>
      <c r="O74" s="251"/>
      <c r="P74" s="251"/>
      <c r="Q74" s="251"/>
      <c r="R74" s="251"/>
      <c r="S74" s="247"/>
      <c r="T74" s="247"/>
      <c r="U74" s="247"/>
      <c r="V74" s="247"/>
      <c r="W74" s="247"/>
      <c r="X74" s="247"/>
      <c r="Y74" s="247"/>
      <c r="Z74" s="247"/>
      <c r="AA74" s="247"/>
      <c r="AF74" s="251"/>
    </row>
    <row r="75" spans="2:32" ht="14.25" x14ac:dyDescent="0.25">
      <c r="D75" s="16"/>
      <c r="E75" s="16"/>
      <c r="F75" s="42"/>
      <c r="H75" s="19"/>
      <c r="I75" s="16"/>
      <c r="M75" s="251"/>
      <c r="N75" s="251"/>
      <c r="O75" s="251"/>
      <c r="P75" s="251"/>
      <c r="Q75" s="251"/>
      <c r="R75" s="251"/>
      <c r="S75" s="247"/>
      <c r="T75" s="247"/>
      <c r="U75" s="247"/>
      <c r="V75" s="247"/>
      <c r="W75" s="247"/>
      <c r="X75" s="247"/>
      <c r="Y75" s="247"/>
      <c r="Z75" s="247"/>
      <c r="AA75" s="247"/>
      <c r="AF75" s="251"/>
    </row>
    <row r="76" spans="2:32" x14ac:dyDescent="0.25">
      <c r="M76" s="251"/>
      <c r="N76" s="251"/>
      <c r="O76" s="251"/>
      <c r="P76" s="251"/>
      <c r="Q76" s="251"/>
      <c r="R76" s="251"/>
      <c r="S76" s="247"/>
      <c r="T76" s="247"/>
      <c r="U76" s="247"/>
      <c r="V76" s="247"/>
      <c r="W76" s="247"/>
      <c r="X76" s="247"/>
      <c r="Y76" s="247"/>
      <c r="Z76" s="247"/>
      <c r="AA76" s="247"/>
      <c r="AF76" s="251"/>
    </row>
    <row r="77" spans="2:32" ht="27" x14ac:dyDescent="0.25">
      <c r="M77" s="251"/>
      <c r="N77" s="251"/>
      <c r="O77" s="251"/>
      <c r="P77" s="251"/>
      <c r="Q77" s="251"/>
      <c r="R77" s="251"/>
      <c r="S77" s="247"/>
      <c r="T77" s="358"/>
      <c r="U77" s="380" t="s">
        <v>293</v>
      </c>
      <c r="V77" s="380" t="s">
        <v>294</v>
      </c>
      <c r="W77" s="380" t="s">
        <v>295</v>
      </c>
      <c r="X77" s="380" t="s">
        <v>296</v>
      </c>
      <c r="Y77" s="380" t="s">
        <v>282</v>
      </c>
      <c r="Z77" s="380" t="s">
        <v>278</v>
      </c>
      <c r="AA77" s="247"/>
      <c r="AF77" s="251"/>
    </row>
    <row r="78" spans="2:32" x14ac:dyDescent="0.25">
      <c r="M78" s="251"/>
      <c r="N78" s="251"/>
      <c r="O78" s="251"/>
      <c r="P78" s="251"/>
      <c r="Q78" s="251"/>
      <c r="R78" s="251"/>
      <c r="S78" s="247"/>
      <c r="T78" s="360" t="s">
        <v>115</v>
      </c>
      <c r="U78" s="381">
        <f t="shared" ref="U78:Z78" si="12">C68/$C$68*100</f>
        <v>100</v>
      </c>
      <c r="V78" s="381">
        <f t="shared" si="12"/>
        <v>106.34920634920636</v>
      </c>
      <c r="W78" s="381">
        <f t="shared" si="12"/>
        <v>114.28571428571428</v>
      </c>
      <c r="X78" s="381">
        <f t="shared" si="12"/>
        <v>112.16931216931216</v>
      </c>
      <c r="Y78" s="381">
        <f t="shared" si="12"/>
        <v>115.60846560846561</v>
      </c>
      <c r="Z78" s="381">
        <f t="shared" si="12"/>
        <v>125.39682539682539</v>
      </c>
      <c r="AA78" s="247"/>
      <c r="AF78" s="251"/>
    </row>
    <row r="79" spans="2:32" x14ac:dyDescent="0.25">
      <c r="M79" s="251"/>
      <c r="N79" s="251"/>
      <c r="O79" s="251"/>
      <c r="P79" s="251"/>
      <c r="Q79" s="251"/>
      <c r="R79" s="251"/>
      <c r="S79" s="247"/>
      <c r="T79" s="247" t="s">
        <v>116</v>
      </c>
      <c r="U79" s="381">
        <f t="shared" ref="U79:Z79" si="13">C69/$C$69*100</f>
        <v>100</v>
      </c>
      <c r="V79" s="381">
        <f t="shared" si="13"/>
        <v>100.98738343390016</v>
      </c>
      <c r="W79" s="381">
        <f t="shared" si="13"/>
        <v>100.71311025781679</v>
      </c>
      <c r="X79" s="381">
        <f t="shared" si="13"/>
        <v>100.3108429328945</v>
      </c>
      <c r="Y79" s="381">
        <f t="shared" si="13"/>
        <v>100.93252879868348</v>
      </c>
      <c r="Z79" s="381">
        <f t="shared" si="13"/>
        <v>99.37831413421101</v>
      </c>
      <c r="AA79" s="247"/>
      <c r="AF79" s="251"/>
    </row>
    <row r="80" spans="2:32" x14ac:dyDescent="0.25">
      <c r="M80" s="251"/>
      <c r="N80" s="251"/>
      <c r="O80" s="251"/>
      <c r="P80" s="251"/>
      <c r="Q80" s="251"/>
      <c r="R80" s="251"/>
      <c r="S80" s="247"/>
      <c r="T80" s="247" t="s">
        <v>117</v>
      </c>
      <c r="U80" s="381">
        <f t="shared" ref="U80:Z80" si="14">C70/$C$70*100</f>
        <v>100</v>
      </c>
      <c r="V80" s="381">
        <f t="shared" si="14"/>
        <v>101.95121951219512</v>
      </c>
      <c r="W80" s="381">
        <f t="shared" si="14"/>
        <v>102.92682926829269</v>
      </c>
      <c r="X80" s="381">
        <f t="shared" si="14"/>
        <v>99.024390243902445</v>
      </c>
      <c r="Y80" s="381">
        <f t="shared" si="14"/>
        <v>98.048780487804876</v>
      </c>
      <c r="Z80" s="381">
        <f t="shared" si="14"/>
        <v>98.536585365853654</v>
      </c>
      <c r="AA80" s="247"/>
      <c r="AF80" s="251"/>
    </row>
    <row r="81" spans="2:32" x14ac:dyDescent="0.25">
      <c r="M81" s="251"/>
      <c r="N81" s="251"/>
      <c r="O81" s="251"/>
      <c r="P81" s="251"/>
      <c r="Q81" s="251"/>
      <c r="R81" s="251"/>
      <c r="S81" s="247"/>
      <c r="T81" s="247" t="s">
        <v>118</v>
      </c>
      <c r="U81" s="381">
        <f t="shared" ref="U81:Z81" si="15">C71/$C$71*100</f>
        <v>100</v>
      </c>
      <c r="V81" s="381">
        <f t="shared" si="15"/>
        <v>102.56410256410255</v>
      </c>
      <c r="W81" s="381">
        <f t="shared" si="15"/>
        <v>98.71794871794873</v>
      </c>
      <c r="X81" s="381">
        <f t="shared" si="15"/>
        <v>111.53846153846155</v>
      </c>
      <c r="Y81" s="381">
        <f t="shared" si="15"/>
        <v>120.51282051282051</v>
      </c>
      <c r="Z81" s="381">
        <f t="shared" si="15"/>
        <v>121.79487179487178</v>
      </c>
      <c r="AA81" s="247"/>
      <c r="AF81" s="251"/>
    </row>
    <row r="82" spans="2:32" x14ac:dyDescent="0.25">
      <c r="M82" s="251"/>
      <c r="N82" s="251"/>
      <c r="O82" s="251"/>
      <c r="P82" s="251"/>
      <c r="Q82" s="251"/>
      <c r="R82" s="251"/>
      <c r="S82" s="247"/>
      <c r="T82" s="247"/>
      <c r="U82" s="247"/>
      <c r="V82" s="247"/>
      <c r="W82" s="247"/>
      <c r="X82" s="247"/>
      <c r="Y82" s="247"/>
      <c r="Z82" s="247"/>
      <c r="AA82" s="247"/>
      <c r="AF82" s="251"/>
    </row>
    <row r="83" spans="2:32" ht="27" x14ac:dyDescent="0.25">
      <c r="M83" s="251"/>
      <c r="N83" s="251"/>
      <c r="O83" s="251"/>
      <c r="P83" s="251"/>
      <c r="Q83" s="251"/>
      <c r="R83" s="251"/>
      <c r="S83" s="247"/>
      <c r="T83" s="358"/>
      <c r="U83" s="380" t="s">
        <v>293</v>
      </c>
      <c r="V83" s="380" t="s">
        <v>294</v>
      </c>
      <c r="W83" s="380" t="s">
        <v>295</v>
      </c>
      <c r="X83" s="380" t="s">
        <v>296</v>
      </c>
      <c r="Y83" s="380" t="s">
        <v>282</v>
      </c>
      <c r="Z83" s="380" t="s">
        <v>278</v>
      </c>
      <c r="AA83" s="247"/>
      <c r="AF83" s="251"/>
    </row>
    <row r="84" spans="2:32" x14ac:dyDescent="0.25">
      <c r="M84" s="251"/>
      <c r="N84" s="251"/>
      <c r="O84" s="251"/>
      <c r="P84" s="251"/>
      <c r="Q84" s="251"/>
      <c r="R84" s="251"/>
      <c r="S84" s="247"/>
      <c r="T84" s="247" t="s">
        <v>119</v>
      </c>
      <c r="U84" s="381">
        <f t="shared" ref="U84:Z84" si="16">C73/$C$73*100</f>
        <v>100</v>
      </c>
      <c r="V84" s="381">
        <f t="shared" si="16"/>
        <v>102.77777777777777</v>
      </c>
      <c r="W84" s="381">
        <f t="shared" si="16"/>
        <v>102.77777777777777</v>
      </c>
      <c r="X84" s="381">
        <f t="shared" si="16"/>
        <v>104.01234567901234</v>
      </c>
      <c r="Y84" s="381">
        <f t="shared" si="16"/>
        <v>103.39506172839505</v>
      </c>
      <c r="Z84" s="381">
        <f t="shared" si="16"/>
        <v>106.4814814814815</v>
      </c>
      <c r="AA84" s="247"/>
      <c r="AF84" s="251"/>
    </row>
    <row r="85" spans="2:32" x14ac:dyDescent="0.25">
      <c r="M85" s="251"/>
      <c r="N85" s="251"/>
      <c r="O85" s="251"/>
      <c r="P85" s="251"/>
      <c r="Q85" s="251"/>
      <c r="R85" s="251"/>
      <c r="S85" s="247"/>
      <c r="T85" s="247" t="s">
        <v>120</v>
      </c>
      <c r="U85" s="381">
        <f t="shared" ref="U85:Z85" si="17">C74/$C$74*100</f>
        <v>100</v>
      </c>
      <c r="V85" s="381">
        <f t="shared" si="17"/>
        <v>101.39949109414759</v>
      </c>
      <c r="W85" s="381">
        <f t="shared" si="17"/>
        <v>103.68956743002545</v>
      </c>
      <c r="X85" s="381">
        <f t="shared" si="17"/>
        <v>105.21628498727735</v>
      </c>
      <c r="Y85" s="381">
        <f t="shared" si="17"/>
        <v>108.77862595419847</v>
      </c>
      <c r="Z85" s="381">
        <f t="shared" si="17"/>
        <v>108.26972010178118</v>
      </c>
      <c r="AA85" s="247"/>
      <c r="AF85" s="251"/>
    </row>
    <row r="86" spans="2:32" x14ac:dyDescent="0.25"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M86" s="251"/>
      <c r="N86" s="251"/>
      <c r="O86" s="251"/>
      <c r="P86" s="251"/>
      <c r="Q86" s="251"/>
      <c r="R86" s="251"/>
      <c r="S86" s="247"/>
      <c r="T86" s="247"/>
      <c r="U86" s="247"/>
      <c r="V86" s="247"/>
      <c r="W86" s="247"/>
      <c r="X86" s="247"/>
      <c r="Y86" s="247"/>
      <c r="Z86" s="247"/>
      <c r="AA86" s="247"/>
      <c r="AF86" s="251"/>
    </row>
    <row r="87" spans="2:32" x14ac:dyDescent="0.25"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M87" s="251"/>
      <c r="N87" s="251"/>
      <c r="O87" s="251"/>
      <c r="P87" s="251"/>
      <c r="Q87" s="251"/>
      <c r="R87" s="251"/>
      <c r="S87" s="247"/>
      <c r="T87" s="247"/>
      <c r="U87" s="247"/>
      <c r="V87" s="247"/>
      <c r="W87" s="247"/>
      <c r="X87" s="247"/>
      <c r="Y87" s="247"/>
      <c r="Z87" s="247"/>
      <c r="AA87" s="247"/>
      <c r="AF87" s="251"/>
    </row>
    <row r="88" spans="2:32" x14ac:dyDescent="0.25">
      <c r="M88" s="251"/>
      <c r="N88" s="251"/>
      <c r="O88" s="251"/>
      <c r="P88" s="251"/>
      <c r="Q88" s="251"/>
      <c r="R88" s="251"/>
      <c r="S88" s="247"/>
      <c r="T88" s="247"/>
      <c r="U88" s="247"/>
      <c r="V88" s="247"/>
      <c r="W88" s="247"/>
      <c r="X88" s="247"/>
      <c r="Y88" s="247"/>
      <c r="Z88" s="247"/>
      <c r="AA88" s="247"/>
      <c r="AF88" s="251"/>
    </row>
    <row r="89" spans="2:32" x14ac:dyDescent="0.25">
      <c r="M89" s="251"/>
      <c r="N89" s="251"/>
      <c r="O89" s="251"/>
      <c r="P89" s="251"/>
      <c r="Q89" s="251"/>
      <c r="R89" s="251"/>
      <c r="S89" s="247"/>
      <c r="T89" s="247"/>
      <c r="U89" s="247"/>
      <c r="V89" s="247"/>
      <c r="W89" s="247"/>
      <c r="X89" s="247"/>
      <c r="Y89" s="247"/>
      <c r="Z89" s="247"/>
      <c r="AA89" s="247"/>
      <c r="AF89" s="251"/>
    </row>
    <row r="90" spans="2:32" x14ac:dyDescent="0.25"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13"/>
      <c r="M90" s="251"/>
      <c r="N90" s="251"/>
      <c r="O90" s="251"/>
      <c r="P90" s="251"/>
      <c r="Q90" s="251"/>
      <c r="R90" s="251"/>
      <c r="S90" s="247"/>
      <c r="T90" s="247"/>
      <c r="U90" s="247"/>
      <c r="V90" s="247"/>
      <c r="W90" s="247"/>
      <c r="X90" s="247"/>
      <c r="Y90" s="247"/>
      <c r="Z90" s="247"/>
      <c r="AA90" s="247"/>
      <c r="AF90" s="251"/>
    </row>
    <row r="91" spans="2:3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251"/>
      <c r="N91" s="251"/>
      <c r="O91" s="251"/>
      <c r="P91" s="251"/>
      <c r="Q91" s="251"/>
      <c r="R91" s="251"/>
      <c r="S91" s="247"/>
      <c r="T91" s="247"/>
      <c r="U91" s="247"/>
      <c r="V91" s="247"/>
      <c r="W91" s="247"/>
      <c r="X91" s="247"/>
      <c r="Y91" s="247"/>
      <c r="Z91" s="247"/>
      <c r="AA91" s="247"/>
      <c r="AF91" s="251"/>
    </row>
    <row r="92" spans="2:32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251"/>
      <c r="N92" s="251"/>
      <c r="O92" s="251"/>
      <c r="P92" s="251"/>
      <c r="Q92" s="251"/>
      <c r="R92" s="251"/>
      <c r="S92" s="251"/>
      <c r="AF92" s="251"/>
    </row>
    <row r="93" spans="2:32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251"/>
      <c r="R93" s="251"/>
      <c r="S93" s="251"/>
      <c r="AF93" s="251"/>
    </row>
    <row r="94" spans="2:32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51"/>
      <c r="R94" s="251"/>
      <c r="S94" s="251"/>
      <c r="AF94" s="251"/>
    </row>
    <row r="95" spans="2:32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251"/>
      <c r="R95" s="251"/>
      <c r="S95" s="251"/>
      <c r="AF95" s="251"/>
    </row>
    <row r="96" spans="2:32" x14ac:dyDescent="0.25"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13"/>
      <c r="M96" s="13"/>
      <c r="N96" s="13"/>
      <c r="O96" s="13"/>
      <c r="P96" s="13"/>
      <c r="Q96" s="251"/>
      <c r="R96" s="251"/>
      <c r="S96" s="251"/>
      <c r="AF96" s="251"/>
    </row>
    <row r="97" spans="2:32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251"/>
      <c r="R97" s="251"/>
      <c r="S97" s="251"/>
      <c r="AF97" s="251"/>
    </row>
    <row r="98" spans="2:32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Q98" s="251"/>
      <c r="R98" s="251"/>
      <c r="S98" s="251"/>
      <c r="AF98" s="251"/>
    </row>
    <row r="99" spans="2:32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Q99" s="251"/>
      <c r="R99" s="251"/>
      <c r="S99" s="251"/>
      <c r="AF99" s="251"/>
    </row>
    <row r="100" spans="2:32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</row>
    <row r="101" spans="2:32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</row>
    <row r="102" spans="2:32" x14ac:dyDescent="0.25"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13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</row>
    <row r="103" spans="2:32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32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32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32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32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32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32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</sheetData>
  <sheetProtection sheet="1" objects="1" scenarios="1"/>
  <mergeCells count="31">
    <mergeCell ref="B2:I2"/>
    <mergeCell ref="B4:I4"/>
    <mergeCell ref="D6:F6"/>
    <mergeCell ref="H6:I6"/>
    <mergeCell ref="B8:B9"/>
    <mergeCell ref="C8:C9"/>
    <mergeCell ref="D8:D9"/>
    <mergeCell ref="E8:E9"/>
    <mergeCell ref="F8:F9"/>
    <mergeCell ref="H8:H9"/>
    <mergeCell ref="I8:I9"/>
    <mergeCell ref="B20:I20"/>
    <mergeCell ref="D22:F22"/>
    <mergeCell ref="H22:I22"/>
    <mergeCell ref="B24:B25"/>
    <mergeCell ref="C24:C25"/>
    <mergeCell ref="D24:D25"/>
    <mergeCell ref="E24:E25"/>
    <mergeCell ref="F24:F25"/>
    <mergeCell ref="H24:H25"/>
    <mergeCell ref="B43:K43"/>
    <mergeCell ref="B45:K45"/>
    <mergeCell ref="B58:K58"/>
    <mergeCell ref="I24:I25"/>
    <mergeCell ref="B30:B31"/>
    <mergeCell ref="C30:C31"/>
    <mergeCell ref="D30:D31"/>
    <mergeCell ref="E30:E31"/>
    <mergeCell ref="F30:F31"/>
    <mergeCell ref="H30:H31"/>
    <mergeCell ref="I30:I3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92D8-8B82-4129-AD8F-047662DF3640}">
  <sheetPr codeName="Foglio11">
    <tabColor theme="0"/>
  </sheetPr>
  <dimension ref="B1:AM151"/>
  <sheetViews>
    <sheetView workbookViewId="0">
      <selection activeCell="G47" sqref="G47"/>
    </sheetView>
  </sheetViews>
  <sheetFormatPr defaultRowHeight="14.25" x14ac:dyDescent="0.25"/>
  <cols>
    <col min="1" max="1" width="4.7109375" style="72" customWidth="1"/>
    <col min="2" max="2" width="29.85546875" style="72" customWidth="1"/>
    <col min="3" max="10" width="17" style="72" customWidth="1"/>
    <col min="11" max="26" width="17" style="253" customWidth="1"/>
    <col min="27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30" t="s">
        <v>285</v>
      </c>
      <c r="C2" s="429"/>
      <c r="D2" s="429"/>
      <c r="E2" s="429"/>
      <c r="F2" s="429"/>
      <c r="G2" s="429"/>
      <c r="H2" s="429"/>
      <c r="I2" s="429"/>
      <c r="J2" s="429"/>
      <c r="K2" s="251"/>
      <c r="L2" s="251" t="s">
        <v>87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51"/>
      <c r="L3" s="2"/>
      <c r="M3" s="2"/>
      <c r="N3" s="2"/>
      <c r="O3" s="2"/>
      <c r="P3" s="2"/>
      <c r="Q3" s="2"/>
      <c r="R3" s="2"/>
      <c r="S3" s="251"/>
      <c r="T3" s="251"/>
      <c r="U3" s="251"/>
      <c r="V3" s="251"/>
      <c r="W3" s="251"/>
      <c r="X3" s="251"/>
      <c r="Y3" s="251"/>
      <c r="Z3" s="25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491" t="s">
        <v>123</v>
      </c>
      <c r="C4" s="492"/>
      <c r="D4" s="492"/>
      <c r="E4" s="492"/>
      <c r="F4" s="492"/>
      <c r="G4" s="492"/>
      <c r="H4" s="492"/>
      <c r="I4" s="492"/>
      <c r="J4" s="493"/>
      <c r="K4" s="251"/>
      <c r="S4" s="251"/>
      <c r="T4" s="251"/>
      <c r="U4" s="251"/>
      <c r="V4" s="251"/>
      <c r="W4" s="251"/>
      <c r="X4" s="251"/>
      <c r="Y4" s="251"/>
      <c r="Z4" s="251"/>
    </row>
    <row r="5" spans="2:39" x14ac:dyDescent="0.25">
      <c r="K5" s="251"/>
      <c r="L5" s="2"/>
      <c r="M5" s="2"/>
      <c r="N5" s="2"/>
      <c r="O5" s="2"/>
      <c r="P5" s="2"/>
      <c r="Q5" s="2"/>
      <c r="R5" s="2"/>
      <c r="S5" s="251"/>
      <c r="T5" s="251"/>
      <c r="U5" s="251"/>
      <c r="V5" s="251"/>
      <c r="W5" s="251"/>
      <c r="X5" s="251"/>
      <c r="Y5" s="251"/>
      <c r="Z5" s="25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41" t="s">
        <v>274</v>
      </c>
      <c r="C6" s="437" t="s">
        <v>80</v>
      </c>
      <c r="D6" s="438"/>
      <c r="E6" s="439"/>
      <c r="F6" s="437" t="s">
        <v>27</v>
      </c>
      <c r="G6" s="438"/>
      <c r="H6" s="439"/>
      <c r="I6" s="440" t="s">
        <v>35</v>
      </c>
      <c r="J6" s="439"/>
      <c r="K6" s="251"/>
      <c r="L6" s="436" t="s">
        <v>62</v>
      </c>
      <c r="M6" s="382" t="s">
        <v>84</v>
      </c>
      <c r="N6" s="382" t="s">
        <v>85</v>
      </c>
      <c r="O6" s="383" t="s">
        <v>35</v>
      </c>
      <c r="P6" s="72"/>
      <c r="Q6" s="72"/>
      <c r="R6" s="72"/>
    </row>
    <row r="7" spans="2:39" s="2" customFormat="1" ht="32.25" customHeight="1" x14ac:dyDescent="0.25">
      <c r="B7" s="442"/>
      <c r="C7" s="141" t="s">
        <v>278</v>
      </c>
      <c r="D7" s="36" t="s">
        <v>279</v>
      </c>
      <c r="E7" s="36" t="s">
        <v>280</v>
      </c>
      <c r="F7" s="141" t="s">
        <v>278</v>
      </c>
      <c r="G7" s="36" t="s">
        <v>279</v>
      </c>
      <c r="H7" s="36" t="s">
        <v>280</v>
      </c>
      <c r="I7" s="141" t="s">
        <v>278</v>
      </c>
      <c r="J7" s="35" t="s">
        <v>281</v>
      </c>
      <c r="K7" s="274"/>
      <c r="L7" s="436"/>
      <c r="M7" s="385" t="s">
        <v>282</v>
      </c>
      <c r="N7" s="385" t="s">
        <v>282</v>
      </c>
      <c r="O7" s="385" t="s">
        <v>282</v>
      </c>
      <c r="P7" s="72"/>
      <c r="Q7" s="72"/>
      <c r="R7" s="72"/>
      <c r="S7" s="251"/>
      <c r="T7" s="349"/>
      <c r="U7" s="336"/>
      <c r="V7" s="336"/>
      <c r="W7" s="336"/>
      <c r="X7" s="336"/>
      <c r="Y7" s="336"/>
      <c r="Z7" s="336"/>
    </row>
    <row r="8" spans="2:39" x14ac:dyDescent="0.25">
      <c r="B8" s="80" t="s">
        <v>24</v>
      </c>
      <c r="C8" s="144">
        <v>2815</v>
      </c>
      <c r="D8" s="236">
        <f>(C8-M8)/M8</f>
        <v>2.1778584392014518E-2</v>
      </c>
      <c r="E8" s="51">
        <f>C8-M8</f>
        <v>60</v>
      </c>
      <c r="F8" s="144">
        <v>2630</v>
      </c>
      <c r="G8" s="236">
        <f>(F8-N8)/N8</f>
        <v>-3.787878787878788E-3</v>
      </c>
      <c r="H8" s="51">
        <f>F8-N8</f>
        <v>-10</v>
      </c>
      <c r="I8" s="153">
        <f>C8-F8</f>
        <v>185</v>
      </c>
      <c r="J8" s="73">
        <f>I8-O8</f>
        <v>70</v>
      </c>
      <c r="K8" s="74"/>
      <c r="L8" s="387" t="s">
        <v>24</v>
      </c>
      <c r="M8" s="388">
        <v>2755</v>
      </c>
      <c r="N8" s="388">
        <v>2640</v>
      </c>
      <c r="O8" s="391">
        <f t="shared" ref="O8:O10" si="0">M8-N8</f>
        <v>115</v>
      </c>
      <c r="P8" s="72"/>
      <c r="Q8" s="72"/>
      <c r="R8" s="72"/>
    </row>
    <row r="9" spans="2:39" x14ac:dyDescent="0.25">
      <c r="B9" s="80" t="s">
        <v>28</v>
      </c>
      <c r="C9" s="144">
        <v>1280</v>
      </c>
      <c r="D9" s="236">
        <f t="shared" ref="D9:D10" si="1">(C9-M9)/M9</f>
        <v>-0.13220338983050847</v>
      </c>
      <c r="E9" s="51">
        <f t="shared" ref="E9:E10" si="2">C9-M9</f>
        <v>-195</v>
      </c>
      <c r="F9" s="144">
        <v>1380</v>
      </c>
      <c r="G9" s="236">
        <f>(F9-N9)/N9</f>
        <v>0.11740890688259109</v>
      </c>
      <c r="H9" s="51">
        <f t="shared" ref="H9:H10" si="3">F9-N9</f>
        <v>145</v>
      </c>
      <c r="I9" s="153">
        <f>C9-F9</f>
        <v>-100</v>
      </c>
      <c r="J9" s="73">
        <f t="shared" ref="J9:J10" si="4">I9-O9</f>
        <v>-340</v>
      </c>
      <c r="K9" s="74"/>
      <c r="L9" s="387" t="s">
        <v>28</v>
      </c>
      <c r="M9" s="388">
        <v>1475</v>
      </c>
      <c r="N9" s="388">
        <v>1235</v>
      </c>
      <c r="O9" s="391">
        <f t="shared" si="0"/>
        <v>240</v>
      </c>
      <c r="P9" s="72"/>
      <c r="Q9" s="72"/>
      <c r="R9" s="72"/>
    </row>
    <row r="10" spans="2:39" ht="15" thickBot="1" x14ac:dyDescent="0.3">
      <c r="B10" s="81" t="s">
        <v>25</v>
      </c>
      <c r="C10" s="152">
        <v>390</v>
      </c>
      <c r="D10" s="241">
        <f t="shared" si="1"/>
        <v>0.3</v>
      </c>
      <c r="E10" s="104">
        <f t="shared" si="2"/>
        <v>90</v>
      </c>
      <c r="F10" s="152">
        <v>315</v>
      </c>
      <c r="G10" s="241">
        <f>(F10-N10)/N10</f>
        <v>0.125</v>
      </c>
      <c r="H10" s="104">
        <f t="shared" si="3"/>
        <v>35</v>
      </c>
      <c r="I10" s="154">
        <f>C10-F10</f>
        <v>75</v>
      </c>
      <c r="J10" s="105">
        <f t="shared" si="4"/>
        <v>55</v>
      </c>
      <c r="K10" s="74"/>
      <c r="L10" s="387" t="s">
        <v>25</v>
      </c>
      <c r="M10" s="388">
        <v>300</v>
      </c>
      <c r="N10" s="388">
        <v>280</v>
      </c>
      <c r="O10" s="391">
        <f t="shared" si="0"/>
        <v>20</v>
      </c>
      <c r="P10" s="72"/>
      <c r="Q10" s="72"/>
      <c r="R10" s="72"/>
    </row>
    <row r="11" spans="2:39" ht="15" thickBot="1" x14ac:dyDescent="0.3">
      <c r="L11" s="248"/>
      <c r="M11" s="248"/>
      <c r="N11" s="247"/>
      <c r="O11" s="247"/>
      <c r="P11" s="2"/>
      <c r="Q11" s="2"/>
      <c r="R11" s="2"/>
      <c r="S11" s="251"/>
      <c r="T11" s="251"/>
      <c r="U11" s="251"/>
      <c r="V11" s="251"/>
      <c r="W11" s="251"/>
      <c r="X11" s="251"/>
      <c r="Y11" s="251"/>
      <c r="Z11" s="25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491" t="s">
        <v>124</v>
      </c>
      <c r="C12" s="492"/>
      <c r="D12" s="492"/>
      <c r="E12" s="492"/>
      <c r="F12" s="492"/>
      <c r="G12" s="492"/>
      <c r="H12" s="492"/>
      <c r="I12" s="492"/>
      <c r="J12" s="493"/>
      <c r="K12" s="251"/>
      <c r="L12" s="247"/>
      <c r="M12" s="247"/>
      <c r="N12" s="247"/>
      <c r="O12" s="247"/>
      <c r="S12" s="251"/>
      <c r="T12" s="251"/>
      <c r="U12" s="251"/>
      <c r="V12" s="251"/>
      <c r="W12" s="251"/>
      <c r="X12" s="251"/>
      <c r="Y12" s="251"/>
      <c r="Z12" s="251"/>
    </row>
    <row r="13" spans="2:39" x14ac:dyDescent="0.25">
      <c r="L13" s="248"/>
      <c r="M13" s="248"/>
      <c r="N13" s="247"/>
      <c r="O13" s="247"/>
      <c r="P13" s="2"/>
      <c r="Q13" s="2"/>
      <c r="R13" s="2"/>
      <c r="S13" s="251"/>
      <c r="T13" s="251"/>
      <c r="U13" s="251"/>
      <c r="V13" s="251"/>
      <c r="W13" s="251"/>
      <c r="X13" s="251"/>
      <c r="Y13" s="251"/>
      <c r="Z13" s="25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43" t="s">
        <v>58</v>
      </c>
      <c r="C14" s="437" t="s">
        <v>26</v>
      </c>
      <c r="D14" s="438"/>
      <c r="E14" s="439"/>
      <c r="F14" s="437" t="s">
        <v>27</v>
      </c>
      <c r="G14" s="438"/>
      <c r="H14" s="439"/>
      <c r="I14" s="440" t="s">
        <v>35</v>
      </c>
      <c r="J14" s="439"/>
      <c r="K14" s="251"/>
      <c r="L14" s="436" t="s">
        <v>58</v>
      </c>
      <c r="M14" s="382" t="s">
        <v>84</v>
      </c>
      <c r="N14" s="382" t="s">
        <v>85</v>
      </c>
      <c r="O14" s="383" t="s">
        <v>35</v>
      </c>
      <c r="P14" s="2"/>
      <c r="Q14" s="2"/>
      <c r="R14" s="2"/>
      <c r="S14" s="251"/>
      <c r="T14" s="251"/>
      <c r="U14" s="251"/>
      <c r="V14" s="251"/>
      <c r="W14" s="251"/>
      <c r="X14" s="251"/>
      <c r="Y14" s="251"/>
      <c r="Z14" s="25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42"/>
      <c r="C15" s="141" t="s">
        <v>278</v>
      </c>
      <c r="D15" s="36" t="s">
        <v>279</v>
      </c>
      <c r="E15" s="36" t="s">
        <v>280</v>
      </c>
      <c r="F15" s="141" t="s">
        <v>278</v>
      </c>
      <c r="G15" s="36" t="s">
        <v>279</v>
      </c>
      <c r="H15" s="36" t="s">
        <v>280</v>
      </c>
      <c r="I15" s="141" t="s">
        <v>278</v>
      </c>
      <c r="J15" s="35" t="s">
        <v>281</v>
      </c>
      <c r="K15" s="274"/>
      <c r="L15" s="448"/>
      <c r="M15" s="385" t="s">
        <v>282</v>
      </c>
      <c r="N15" s="385" t="s">
        <v>282</v>
      </c>
      <c r="O15" s="385" t="s">
        <v>282</v>
      </c>
      <c r="S15" s="251"/>
      <c r="T15" s="251"/>
      <c r="U15" s="251"/>
      <c r="V15" s="251"/>
      <c r="W15" s="251"/>
      <c r="X15" s="251"/>
      <c r="Y15" s="251"/>
      <c r="Z15" s="251"/>
    </row>
    <row r="16" spans="2:39" ht="27" customHeight="1" x14ac:dyDescent="0.25">
      <c r="B16" s="88" t="s">
        <v>57</v>
      </c>
      <c r="C16" s="155">
        <v>2815</v>
      </c>
      <c r="D16" s="236">
        <f>(C16-M16)/M16</f>
        <v>2.1778584392014518E-2</v>
      </c>
      <c r="E16" s="51">
        <f>C16-M16</f>
        <v>60</v>
      </c>
      <c r="F16" s="158">
        <v>2630</v>
      </c>
      <c r="G16" s="236">
        <f>(F16-N16)/N16</f>
        <v>-3.787878787878788E-3</v>
      </c>
      <c r="H16" s="51">
        <f>F16-N16</f>
        <v>-10</v>
      </c>
      <c r="I16" s="158">
        <f>C16-F16</f>
        <v>185</v>
      </c>
      <c r="J16" s="73">
        <f>I16-O16</f>
        <v>70</v>
      </c>
      <c r="L16" s="389" t="s">
        <v>57</v>
      </c>
      <c r="M16" s="390">
        <v>2755</v>
      </c>
      <c r="N16" s="391">
        <v>2640</v>
      </c>
      <c r="O16" s="391">
        <f>M16-N16</f>
        <v>115</v>
      </c>
      <c r="P16" s="2"/>
      <c r="Q16" s="2"/>
      <c r="R16" s="2"/>
      <c r="S16" s="251"/>
      <c r="T16" s="251"/>
      <c r="U16" s="251"/>
      <c r="V16" s="251"/>
      <c r="W16" s="251"/>
      <c r="X16" s="251"/>
      <c r="Y16" s="251"/>
      <c r="Z16" s="25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9" t="s">
        <v>15</v>
      </c>
      <c r="C17" s="156">
        <v>1375</v>
      </c>
      <c r="D17" s="236">
        <f t="shared" ref="D17:D18" si="5">(C17-M17)/M17</f>
        <v>0.11788617886178862</v>
      </c>
      <c r="E17" s="51">
        <f t="shared" ref="E17:E18" si="6">C17-M17</f>
        <v>145</v>
      </c>
      <c r="F17" s="156">
        <v>1230</v>
      </c>
      <c r="G17" s="236">
        <f t="shared" ref="G17:G21" si="7">(F17-N17)/N17</f>
        <v>8.8495575221238937E-2</v>
      </c>
      <c r="H17" s="51">
        <f t="shared" ref="H17:H21" si="8">F17-N17</f>
        <v>100</v>
      </c>
      <c r="I17" s="159">
        <f t="shared" ref="I17:I25" si="9">C17-F17</f>
        <v>145</v>
      </c>
      <c r="J17" s="73">
        <f t="shared" ref="J17:J25" si="10">I17-O17</f>
        <v>45</v>
      </c>
      <c r="L17" s="387" t="s">
        <v>15</v>
      </c>
      <c r="M17" s="388">
        <v>1230</v>
      </c>
      <c r="N17" s="388">
        <v>1130</v>
      </c>
      <c r="O17" s="391">
        <f t="shared" ref="O17:O18" si="11">M17-N17</f>
        <v>100</v>
      </c>
      <c r="P17" s="2"/>
      <c r="Q17" s="2"/>
      <c r="R17" s="2"/>
      <c r="S17" s="251"/>
      <c r="T17" s="251"/>
      <c r="U17" s="251"/>
      <c r="V17" s="251"/>
      <c r="W17" s="251"/>
      <c r="X17" s="251"/>
      <c r="Y17" s="251"/>
      <c r="Z17" s="25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9" t="s">
        <v>16</v>
      </c>
      <c r="C18" s="156">
        <v>1440</v>
      </c>
      <c r="D18" s="236">
        <f t="shared" si="5"/>
        <v>-5.5737704918032788E-2</v>
      </c>
      <c r="E18" s="51">
        <f t="shared" si="6"/>
        <v>-85</v>
      </c>
      <c r="F18" s="156">
        <v>1400</v>
      </c>
      <c r="G18" s="236">
        <f t="shared" si="7"/>
        <v>-7.2847682119205295E-2</v>
      </c>
      <c r="H18" s="51">
        <f t="shared" si="8"/>
        <v>-110</v>
      </c>
      <c r="I18" s="159">
        <f t="shared" si="9"/>
        <v>40</v>
      </c>
      <c r="J18" s="73">
        <f t="shared" si="10"/>
        <v>25</v>
      </c>
      <c r="L18" s="387" t="s">
        <v>16</v>
      </c>
      <c r="M18" s="388">
        <v>1525</v>
      </c>
      <c r="N18" s="388">
        <v>1510</v>
      </c>
      <c r="O18" s="391">
        <f t="shared" si="11"/>
        <v>15</v>
      </c>
      <c r="P18" s="2"/>
      <c r="Q18" s="2"/>
      <c r="R18" s="2"/>
      <c r="S18" s="251"/>
      <c r="T18" s="251"/>
      <c r="U18" s="251"/>
      <c r="V18" s="251"/>
      <c r="W18" s="251"/>
      <c r="X18" s="251"/>
      <c r="Y18" s="251"/>
      <c r="Z18" s="25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9"/>
      <c r="C19" s="156"/>
      <c r="D19" s="236"/>
      <c r="E19" s="51"/>
      <c r="F19" s="156"/>
      <c r="G19" s="236"/>
      <c r="H19" s="51"/>
      <c r="I19" s="159"/>
      <c r="J19" s="73"/>
      <c r="L19" s="387"/>
      <c r="M19" s="388"/>
      <c r="N19" s="388"/>
      <c r="O19" s="391"/>
      <c r="P19" s="2"/>
      <c r="Q19" s="2"/>
      <c r="R19" s="2"/>
      <c r="S19" s="251"/>
      <c r="T19" s="251"/>
      <c r="U19" s="251"/>
      <c r="V19" s="251"/>
      <c r="W19" s="251"/>
      <c r="X19" s="251"/>
      <c r="Y19" s="251"/>
      <c r="Z19" s="25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9" t="s">
        <v>209</v>
      </c>
      <c r="C20" s="156">
        <v>1125</v>
      </c>
      <c r="D20" s="236">
        <f>(C20-M20)/M20</f>
        <v>-0.13461538461538461</v>
      </c>
      <c r="E20" s="51">
        <f>C20-M20</f>
        <v>-175</v>
      </c>
      <c r="F20" s="156">
        <v>1130</v>
      </c>
      <c r="G20" s="236">
        <f t="shared" si="7"/>
        <v>-7.3770491803278687E-2</v>
      </c>
      <c r="H20" s="51">
        <f t="shared" si="8"/>
        <v>-90</v>
      </c>
      <c r="I20" s="159">
        <f t="shared" si="9"/>
        <v>-5</v>
      </c>
      <c r="J20" s="73">
        <f t="shared" si="10"/>
        <v>-85</v>
      </c>
      <c r="L20" s="387" t="s">
        <v>209</v>
      </c>
      <c r="M20" s="388">
        <v>1300</v>
      </c>
      <c r="N20" s="388">
        <v>1220</v>
      </c>
      <c r="O20" s="391">
        <f>M20-N20</f>
        <v>80</v>
      </c>
      <c r="P20" s="2"/>
      <c r="Q20" s="2"/>
      <c r="R20" s="2"/>
      <c r="S20" s="251"/>
      <c r="T20" s="251"/>
      <c r="U20" s="251"/>
      <c r="V20" s="251"/>
      <c r="W20" s="251"/>
      <c r="X20" s="251"/>
      <c r="Y20" s="251"/>
      <c r="Z20" s="25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9" t="s">
        <v>210</v>
      </c>
      <c r="C21" s="156">
        <v>1465</v>
      </c>
      <c r="D21" s="236">
        <f>(C21-M21)/M21</f>
        <v>0.1910569105691057</v>
      </c>
      <c r="E21" s="51">
        <f>C21-M21</f>
        <v>235</v>
      </c>
      <c r="F21" s="156">
        <v>1230</v>
      </c>
      <c r="G21" s="236">
        <f t="shared" si="7"/>
        <v>9.3333333333333338E-2</v>
      </c>
      <c r="H21" s="51">
        <f t="shared" si="8"/>
        <v>105</v>
      </c>
      <c r="I21" s="159">
        <f t="shared" si="9"/>
        <v>235</v>
      </c>
      <c r="J21" s="73">
        <f t="shared" si="10"/>
        <v>130</v>
      </c>
      <c r="L21" s="387" t="s">
        <v>210</v>
      </c>
      <c r="M21" s="388">
        <v>1230</v>
      </c>
      <c r="N21" s="388">
        <v>1125</v>
      </c>
      <c r="O21" s="391">
        <f>M21-N21</f>
        <v>105</v>
      </c>
      <c r="P21" s="2"/>
      <c r="Q21" s="2"/>
      <c r="R21" s="2"/>
      <c r="S21" s="251"/>
      <c r="T21" s="251"/>
      <c r="U21" s="251"/>
      <c r="V21" s="251"/>
      <c r="W21" s="251"/>
      <c r="X21" s="251"/>
      <c r="Y21" s="251"/>
      <c r="Z21" s="25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5" x14ac:dyDescent="0.25">
      <c r="B22" s="89" t="s">
        <v>211</v>
      </c>
      <c r="C22" s="156">
        <v>220</v>
      </c>
      <c r="D22" s="236">
        <f>(C22-M22)/M22</f>
        <v>-2.2222222222222223E-2</v>
      </c>
      <c r="E22" s="51">
        <f>C22-M22</f>
        <v>-5</v>
      </c>
      <c r="F22" s="156">
        <v>270</v>
      </c>
      <c r="G22" s="236">
        <f t="shared" ref="G22" si="12">(F22-N22)/N22</f>
        <v>-8.4745762711864403E-2</v>
      </c>
      <c r="H22" s="51">
        <f t="shared" ref="H22" si="13">F22-N22</f>
        <v>-25</v>
      </c>
      <c r="I22" s="159">
        <f t="shared" ref="I22" si="14">C22-F22</f>
        <v>-50</v>
      </c>
      <c r="J22" s="73">
        <f t="shared" ref="J22" si="15">I22-O22</f>
        <v>20</v>
      </c>
      <c r="L22" s="387" t="s">
        <v>297</v>
      </c>
      <c r="M22" s="388">
        <v>225</v>
      </c>
      <c r="N22" s="388">
        <v>295</v>
      </c>
      <c r="O22" s="391">
        <f>M22-N22</f>
        <v>-70</v>
      </c>
      <c r="P22" s="2"/>
      <c r="Q22" s="2"/>
      <c r="R22" s="2"/>
      <c r="S22" s="251"/>
      <c r="T22" s="251"/>
      <c r="U22" s="251"/>
      <c r="V22" s="251"/>
      <c r="W22" s="251"/>
      <c r="X22" s="251"/>
      <c r="Y22" s="251"/>
      <c r="Z22" s="25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9"/>
      <c r="C23" s="156"/>
      <c r="D23" s="236"/>
      <c r="E23" s="51"/>
      <c r="F23" s="156"/>
      <c r="G23" s="236"/>
      <c r="H23" s="51"/>
      <c r="I23" s="159"/>
      <c r="J23" s="73"/>
      <c r="L23" s="387"/>
      <c r="M23" s="388"/>
      <c r="N23" s="388"/>
      <c r="O23" s="391"/>
      <c r="P23" s="2"/>
      <c r="Q23" s="2"/>
      <c r="R23" s="2"/>
      <c r="S23" s="251"/>
      <c r="T23" s="251"/>
      <c r="U23" s="251"/>
      <c r="V23" s="251"/>
      <c r="W23" s="251"/>
      <c r="X23" s="251"/>
      <c r="Y23" s="251"/>
      <c r="Z23" s="25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9" t="s">
        <v>22</v>
      </c>
      <c r="C24" s="156">
        <v>2195</v>
      </c>
      <c r="D24" s="236">
        <f>(C24-M24)/M24</f>
        <v>-2.4444444444444446E-2</v>
      </c>
      <c r="E24" s="51">
        <f>C24-M24</f>
        <v>-55</v>
      </c>
      <c r="F24" s="156">
        <v>2135</v>
      </c>
      <c r="G24" s="295">
        <f>(F24-N24)/N24</f>
        <v>-2.2883295194508008E-2</v>
      </c>
      <c r="H24" s="51">
        <f>F24-N24</f>
        <v>-50</v>
      </c>
      <c r="I24" s="159">
        <f t="shared" si="9"/>
        <v>60</v>
      </c>
      <c r="J24" s="106">
        <f t="shared" si="10"/>
        <v>-5</v>
      </c>
      <c r="L24" s="387" t="s">
        <v>22</v>
      </c>
      <c r="M24" s="388">
        <v>2250</v>
      </c>
      <c r="N24" s="388">
        <v>2185</v>
      </c>
      <c r="O24" s="391">
        <f>M24-N24</f>
        <v>65</v>
      </c>
      <c r="P24" s="2"/>
      <c r="Q24" s="2"/>
      <c r="R24" s="2"/>
      <c r="S24" s="251"/>
      <c r="T24" s="251"/>
      <c r="U24" s="251"/>
      <c r="V24" s="251"/>
      <c r="W24" s="251"/>
      <c r="X24" s="251"/>
      <c r="Y24" s="251"/>
      <c r="Z24" s="25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ht="15" thickBot="1" x14ac:dyDescent="0.3">
      <c r="B25" s="90" t="s">
        <v>23</v>
      </c>
      <c r="C25" s="157">
        <v>620</v>
      </c>
      <c r="D25" s="241">
        <f>(C25-M25)/M25</f>
        <v>0.21568627450980393</v>
      </c>
      <c r="E25" s="104">
        <f>C25-M25</f>
        <v>110</v>
      </c>
      <c r="F25" s="157">
        <v>495</v>
      </c>
      <c r="G25" s="241">
        <f>(F25-N25)/N25</f>
        <v>8.7912087912087919E-2</v>
      </c>
      <c r="H25" s="104">
        <f>F25-N25</f>
        <v>40</v>
      </c>
      <c r="I25" s="160">
        <f t="shared" si="9"/>
        <v>125</v>
      </c>
      <c r="J25" s="105">
        <f t="shared" si="10"/>
        <v>70</v>
      </c>
      <c r="L25" s="387" t="s">
        <v>23</v>
      </c>
      <c r="M25" s="388">
        <v>510</v>
      </c>
      <c r="N25" s="388">
        <v>455</v>
      </c>
      <c r="O25" s="391">
        <f>M25-N25</f>
        <v>55</v>
      </c>
      <c r="P25" s="2"/>
      <c r="Q25" s="2"/>
      <c r="R25" s="2"/>
      <c r="S25" s="251"/>
      <c r="T25" s="251"/>
      <c r="U25" s="251"/>
      <c r="V25" s="251"/>
      <c r="W25" s="251"/>
      <c r="X25" s="251"/>
      <c r="Y25" s="251"/>
      <c r="Z25" s="25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25">
      <c r="L26" s="248"/>
      <c r="M26" s="248"/>
      <c r="N26" s="247"/>
      <c r="O26" s="247"/>
      <c r="P26" s="2"/>
      <c r="Q26" s="2"/>
      <c r="R26" s="2"/>
      <c r="S26" s="251"/>
      <c r="T26" s="251"/>
      <c r="U26" s="251"/>
      <c r="V26" s="251"/>
      <c r="W26" s="251"/>
      <c r="X26" s="251"/>
      <c r="Y26" s="251"/>
      <c r="Z26" s="25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ht="32.25" customHeight="1" thickBot="1" x14ac:dyDescent="0.3">
      <c r="B27" s="443" t="s">
        <v>60</v>
      </c>
      <c r="C27" s="437" t="s">
        <v>37</v>
      </c>
      <c r="D27" s="438"/>
      <c r="E27" s="439"/>
      <c r="F27" s="437" t="s">
        <v>27</v>
      </c>
      <c r="G27" s="438"/>
      <c r="H27" s="439"/>
      <c r="I27" s="440" t="s">
        <v>35</v>
      </c>
      <c r="J27" s="439"/>
      <c r="K27" s="251"/>
      <c r="L27" s="436" t="s">
        <v>60</v>
      </c>
      <c r="M27" s="382" t="s">
        <v>84</v>
      </c>
      <c r="N27" s="382" t="s">
        <v>85</v>
      </c>
      <c r="O27" s="383" t="s">
        <v>35</v>
      </c>
      <c r="P27" s="2"/>
      <c r="Q27" s="2"/>
      <c r="R27" s="2"/>
      <c r="S27" s="251"/>
      <c r="T27" s="251"/>
      <c r="U27" s="251"/>
      <c r="V27" s="251"/>
      <c r="W27" s="251"/>
      <c r="X27" s="251"/>
      <c r="Y27" s="251"/>
      <c r="Z27" s="25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s="2" customFormat="1" ht="32.25" customHeight="1" x14ac:dyDescent="0.25">
      <c r="B28" s="442"/>
      <c r="C28" s="141" t="s">
        <v>278</v>
      </c>
      <c r="D28" s="36" t="s">
        <v>279</v>
      </c>
      <c r="E28" s="36" t="s">
        <v>280</v>
      </c>
      <c r="F28" s="141" t="s">
        <v>278</v>
      </c>
      <c r="G28" s="36" t="s">
        <v>279</v>
      </c>
      <c r="H28" s="36" t="s">
        <v>280</v>
      </c>
      <c r="I28" s="141" t="s">
        <v>278</v>
      </c>
      <c r="J28" s="35" t="s">
        <v>281</v>
      </c>
      <c r="K28" s="274"/>
      <c r="L28" s="448"/>
      <c r="M28" s="385" t="s">
        <v>282</v>
      </c>
      <c r="N28" s="385" t="s">
        <v>282</v>
      </c>
      <c r="O28" s="385" t="s">
        <v>282</v>
      </c>
      <c r="S28" s="251"/>
      <c r="T28" s="251"/>
      <c r="U28" s="251"/>
      <c r="V28" s="251"/>
      <c r="W28" s="251"/>
      <c r="X28" s="251"/>
      <c r="Y28" s="251"/>
      <c r="Z28" s="251"/>
    </row>
    <row r="29" spans="2:39" ht="27" customHeight="1" x14ac:dyDescent="0.25">
      <c r="B29" s="88" t="s">
        <v>57</v>
      </c>
      <c r="C29" s="155">
        <v>1280</v>
      </c>
      <c r="D29" s="236">
        <f>(C29-M29)/M29</f>
        <v>-0.13220338983050847</v>
      </c>
      <c r="E29" s="51">
        <f>C29-M29</f>
        <v>-195</v>
      </c>
      <c r="F29" s="158">
        <v>1380</v>
      </c>
      <c r="G29" s="236">
        <f>(F29-N29)/N29</f>
        <v>0.11740890688259109</v>
      </c>
      <c r="H29" s="51">
        <f>F29-N29</f>
        <v>145</v>
      </c>
      <c r="I29" s="158">
        <f>C29-F29</f>
        <v>-100</v>
      </c>
      <c r="J29" s="73">
        <f>I29-O29</f>
        <v>-340</v>
      </c>
      <c r="L29" s="389" t="s">
        <v>57</v>
      </c>
      <c r="M29" s="390">
        <v>1475</v>
      </c>
      <c r="N29" s="391">
        <v>1235</v>
      </c>
      <c r="O29" s="391">
        <f t="shared" ref="O29:O38" si="16">M29-N29</f>
        <v>240</v>
      </c>
      <c r="P29" s="2"/>
      <c r="Q29" s="2"/>
      <c r="R29" s="2"/>
      <c r="S29" s="251"/>
      <c r="T29" s="251"/>
      <c r="U29" s="251"/>
      <c r="V29" s="251"/>
      <c r="W29" s="251"/>
      <c r="X29" s="251"/>
      <c r="Y29" s="251"/>
      <c r="Z29" s="25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B30" s="89" t="s">
        <v>15</v>
      </c>
      <c r="C30" s="156">
        <v>535</v>
      </c>
      <c r="D30" s="236">
        <f t="shared" ref="D30:D31" si="17">(C30-M30)/M30</f>
        <v>-0.13008130081300814</v>
      </c>
      <c r="E30" s="51">
        <f t="shared" ref="E30:E31" si="18">C30-M30</f>
        <v>-80</v>
      </c>
      <c r="F30" s="156">
        <v>540</v>
      </c>
      <c r="G30" s="236">
        <f t="shared" ref="G30:G31" si="19">(F30-N30)/N30</f>
        <v>5.8823529411764705E-2</v>
      </c>
      <c r="H30" s="51">
        <f t="shared" ref="H30:H31" si="20">F30-N30</f>
        <v>30</v>
      </c>
      <c r="I30" s="159">
        <f t="shared" ref="I30:I38" si="21">C30-F30</f>
        <v>-5</v>
      </c>
      <c r="J30" s="73">
        <f t="shared" ref="J30:J38" si="22">I30-O30</f>
        <v>-110</v>
      </c>
      <c r="L30" s="387" t="s">
        <v>15</v>
      </c>
      <c r="M30" s="388">
        <v>615</v>
      </c>
      <c r="N30" s="388">
        <v>510</v>
      </c>
      <c r="O30" s="391">
        <f t="shared" si="16"/>
        <v>105</v>
      </c>
      <c r="P30" s="2"/>
      <c r="Q30" s="2"/>
      <c r="R30" s="2"/>
      <c r="S30" s="251"/>
      <c r="T30" s="251"/>
      <c r="U30" s="251"/>
      <c r="V30" s="251"/>
      <c r="W30" s="251"/>
      <c r="X30" s="251"/>
      <c r="Y30" s="251"/>
      <c r="Z30" s="25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25">
      <c r="B31" s="89" t="s">
        <v>16</v>
      </c>
      <c r="C31" s="156">
        <v>750</v>
      </c>
      <c r="D31" s="236">
        <f t="shared" si="17"/>
        <v>-0.12790697674418605</v>
      </c>
      <c r="E31" s="51">
        <f t="shared" si="18"/>
        <v>-110</v>
      </c>
      <c r="F31" s="156">
        <v>840</v>
      </c>
      <c r="G31" s="236">
        <f t="shared" si="19"/>
        <v>0.15862068965517243</v>
      </c>
      <c r="H31" s="51">
        <f t="shared" si="20"/>
        <v>115</v>
      </c>
      <c r="I31" s="159">
        <f t="shared" si="21"/>
        <v>-90</v>
      </c>
      <c r="J31" s="73">
        <f t="shared" si="22"/>
        <v>-225</v>
      </c>
      <c r="L31" s="387" t="s">
        <v>16</v>
      </c>
      <c r="M31" s="388">
        <v>860</v>
      </c>
      <c r="N31" s="388">
        <v>725</v>
      </c>
      <c r="O31" s="391">
        <f t="shared" si="16"/>
        <v>135</v>
      </c>
      <c r="P31" s="2"/>
      <c r="Q31" s="2"/>
      <c r="R31" s="2"/>
      <c r="S31" s="251"/>
      <c r="T31" s="251"/>
      <c r="U31" s="251"/>
      <c r="V31" s="251"/>
      <c r="W31" s="251"/>
      <c r="X31" s="251"/>
      <c r="Y31" s="251"/>
      <c r="Z31" s="25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25">
      <c r="B32" s="89"/>
      <c r="C32" s="156"/>
      <c r="D32" s="236"/>
      <c r="E32" s="51"/>
      <c r="F32" s="156"/>
      <c r="G32" s="236"/>
      <c r="H32" s="51"/>
      <c r="I32" s="159"/>
      <c r="J32" s="73"/>
      <c r="L32" s="387"/>
      <c r="M32" s="388"/>
      <c r="N32" s="388"/>
      <c r="O32" s="391"/>
      <c r="P32" s="2"/>
      <c r="Q32" s="2"/>
      <c r="R32" s="2"/>
      <c r="S32" s="251"/>
      <c r="T32" s="251"/>
      <c r="U32" s="251"/>
      <c r="V32" s="251"/>
      <c r="W32" s="251"/>
      <c r="X32" s="251"/>
      <c r="Y32" s="251"/>
      <c r="Z32" s="25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25">
      <c r="B33" s="89" t="s">
        <v>209</v>
      </c>
      <c r="C33" s="156">
        <v>520</v>
      </c>
      <c r="D33" s="236">
        <f t="shared" ref="D33" si="23">(C33-M33)/M33</f>
        <v>-0.3619631901840491</v>
      </c>
      <c r="E33" s="51">
        <f t="shared" ref="E33" si="24">C33-M33</f>
        <v>-295</v>
      </c>
      <c r="F33" s="156">
        <v>645</v>
      </c>
      <c r="G33" s="236">
        <f t="shared" ref="G33:G34" si="25">(F33-N33)/N33</f>
        <v>-0.14569536423841059</v>
      </c>
      <c r="H33" s="51">
        <f t="shared" ref="H33:H34" si="26">F33-N33</f>
        <v>-110</v>
      </c>
      <c r="I33" s="159">
        <f t="shared" si="21"/>
        <v>-125</v>
      </c>
      <c r="J33" s="73">
        <f t="shared" si="22"/>
        <v>-185</v>
      </c>
      <c r="L33" s="387" t="s">
        <v>209</v>
      </c>
      <c r="M33" s="388">
        <v>815</v>
      </c>
      <c r="N33" s="388">
        <v>755</v>
      </c>
      <c r="O33" s="391">
        <f t="shared" si="16"/>
        <v>60</v>
      </c>
      <c r="P33" s="2"/>
      <c r="Q33" s="2"/>
      <c r="R33" s="2"/>
      <c r="S33" s="251"/>
      <c r="T33" s="251"/>
      <c r="U33" s="251"/>
      <c r="V33" s="251"/>
      <c r="W33" s="251"/>
      <c r="X33" s="251"/>
      <c r="Y33" s="251"/>
      <c r="Z33" s="25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9" t="s">
        <v>210</v>
      </c>
      <c r="C34" s="156">
        <v>695</v>
      </c>
      <c r="D34" s="236">
        <f t="shared" ref="D34:D35" si="27">(C34-M34)/M34</f>
        <v>0.15833333333333333</v>
      </c>
      <c r="E34" s="51">
        <f t="shared" ref="E34:E35" si="28">C34-M34</f>
        <v>95</v>
      </c>
      <c r="F34" s="156">
        <v>665</v>
      </c>
      <c r="G34" s="236">
        <f t="shared" si="25"/>
        <v>0.54651162790697672</v>
      </c>
      <c r="H34" s="51">
        <f t="shared" si="26"/>
        <v>235</v>
      </c>
      <c r="I34" s="159">
        <f t="shared" si="21"/>
        <v>30</v>
      </c>
      <c r="J34" s="73">
        <f t="shared" si="22"/>
        <v>-140</v>
      </c>
      <c r="L34" s="387" t="s">
        <v>210</v>
      </c>
      <c r="M34" s="388">
        <v>600</v>
      </c>
      <c r="N34" s="388">
        <v>430</v>
      </c>
      <c r="O34" s="391">
        <f t="shared" si="16"/>
        <v>170</v>
      </c>
      <c r="P34" s="72"/>
      <c r="Q34" s="72"/>
      <c r="R34" s="72"/>
      <c r="AG34" s="2"/>
      <c r="AH34" s="2"/>
      <c r="AI34" s="2"/>
      <c r="AJ34" s="2"/>
      <c r="AK34" s="2"/>
      <c r="AL34" s="2"/>
      <c r="AM34" s="2"/>
    </row>
    <row r="35" spans="2:39" ht="15" x14ac:dyDescent="0.25">
      <c r="B35" s="89" t="s">
        <v>211</v>
      </c>
      <c r="C35" s="156">
        <v>65</v>
      </c>
      <c r="D35" s="236">
        <f t="shared" si="27"/>
        <v>8.3333333333333329E-2</v>
      </c>
      <c r="E35" s="51">
        <f t="shared" si="28"/>
        <v>5</v>
      </c>
      <c r="F35" s="156">
        <v>65</v>
      </c>
      <c r="G35" s="236">
        <f t="shared" ref="G35" si="29">(F35-N35)/N35</f>
        <v>0.3</v>
      </c>
      <c r="H35" s="51">
        <f t="shared" ref="H35" si="30">F35-N35</f>
        <v>15</v>
      </c>
      <c r="I35" s="159">
        <f t="shared" ref="I35" si="31">C35-F35</f>
        <v>0</v>
      </c>
      <c r="J35" s="73">
        <f t="shared" ref="J35" si="32">I35-O35</f>
        <v>-10</v>
      </c>
      <c r="L35" s="387" t="s">
        <v>297</v>
      </c>
      <c r="M35" s="388">
        <v>60</v>
      </c>
      <c r="N35" s="388">
        <v>50</v>
      </c>
      <c r="O35" s="391">
        <f t="shared" si="16"/>
        <v>10</v>
      </c>
      <c r="P35" s="72"/>
      <c r="Q35" s="72"/>
      <c r="R35" s="72"/>
      <c r="AG35" s="2"/>
      <c r="AH35" s="2"/>
      <c r="AI35" s="2"/>
      <c r="AJ35" s="2"/>
      <c r="AK35" s="2"/>
      <c r="AL35" s="2"/>
      <c r="AM35" s="2"/>
    </row>
    <row r="36" spans="2:39" x14ac:dyDescent="0.25">
      <c r="B36" s="89"/>
      <c r="C36" s="156"/>
      <c r="D36" s="236"/>
      <c r="E36" s="51"/>
      <c r="F36" s="156"/>
      <c r="G36" s="236"/>
      <c r="H36" s="51"/>
      <c r="I36" s="159"/>
      <c r="J36" s="73"/>
      <c r="L36" s="387"/>
      <c r="M36" s="388"/>
      <c r="N36" s="388"/>
      <c r="O36" s="391"/>
      <c r="P36" s="72"/>
      <c r="Q36" s="72"/>
      <c r="R36" s="72"/>
      <c r="AG36" s="2"/>
      <c r="AH36" s="2"/>
      <c r="AI36" s="2"/>
      <c r="AJ36" s="2"/>
      <c r="AK36" s="2"/>
      <c r="AL36" s="2"/>
      <c r="AM36" s="2"/>
    </row>
    <row r="37" spans="2:39" x14ac:dyDescent="0.25">
      <c r="B37" s="89" t="s">
        <v>22</v>
      </c>
      <c r="C37" s="156">
        <v>1115</v>
      </c>
      <c r="D37" s="236">
        <f t="shared" ref="D37:D38" si="33">(C37-M37)/M37</f>
        <v>-0.13229571984435798</v>
      </c>
      <c r="E37" s="51">
        <f t="shared" ref="E37:E38" si="34">C37-M37</f>
        <v>-170</v>
      </c>
      <c r="F37" s="156">
        <v>1180</v>
      </c>
      <c r="G37" s="236">
        <f t="shared" ref="G37:G38" si="35">(F37-N37)/N37</f>
        <v>7.2727272727272724E-2</v>
      </c>
      <c r="H37" s="51">
        <f t="shared" ref="H37:H38" si="36">F37-N37</f>
        <v>80</v>
      </c>
      <c r="I37" s="159">
        <f t="shared" si="21"/>
        <v>-65</v>
      </c>
      <c r="J37" s="106">
        <f t="shared" si="22"/>
        <v>-250</v>
      </c>
      <c r="L37" s="387" t="s">
        <v>22</v>
      </c>
      <c r="M37" s="388">
        <v>1285</v>
      </c>
      <c r="N37" s="388">
        <v>1100</v>
      </c>
      <c r="O37" s="391">
        <f t="shared" si="16"/>
        <v>185</v>
      </c>
      <c r="P37" s="72"/>
      <c r="Q37" s="72"/>
      <c r="R37" s="72"/>
      <c r="AG37" s="2"/>
      <c r="AH37" s="2"/>
      <c r="AI37" s="2"/>
      <c r="AJ37" s="2"/>
      <c r="AK37" s="2"/>
      <c r="AL37" s="2"/>
      <c r="AM37" s="2"/>
    </row>
    <row r="38" spans="2:39" ht="15" thickBot="1" x14ac:dyDescent="0.3">
      <c r="B38" s="90" t="s">
        <v>23</v>
      </c>
      <c r="C38" s="157">
        <v>165</v>
      </c>
      <c r="D38" s="241">
        <f t="shared" si="33"/>
        <v>-0.13157894736842105</v>
      </c>
      <c r="E38" s="104">
        <f t="shared" si="34"/>
        <v>-25</v>
      </c>
      <c r="F38" s="157">
        <v>195</v>
      </c>
      <c r="G38" s="241">
        <f t="shared" si="35"/>
        <v>0.44444444444444442</v>
      </c>
      <c r="H38" s="104">
        <f t="shared" si="36"/>
        <v>60</v>
      </c>
      <c r="I38" s="160">
        <f t="shared" si="21"/>
        <v>-30</v>
      </c>
      <c r="J38" s="105">
        <f t="shared" si="22"/>
        <v>-85</v>
      </c>
      <c r="L38" s="387" t="s">
        <v>23</v>
      </c>
      <c r="M38" s="388">
        <v>190</v>
      </c>
      <c r="N38" s="388">
        <v>135</v>
      </c>
      <c r="O38" s="391">
        <f t="shared" si="16"/>
        <v>55</v>
      </c>
      <c r="P38" s="72"/>
      <c r="Q38" s="72"/>
      <c r="R38" s="72"/>
      <c r="AG38" s="2"/>
      <c r="AH38" s="2"/>
      <c r="AI38" s="2"/>
      <c r="AJ38" s="2"/>
      <c r="AK38" s="2"/>
      <c r="AL38" s="2"/>
      <c r="AM38" s="2"/>
    </row>
    <row r="39" spans="2:39" x14ac:dyDescent="0.25">
      <c r="L39" s="248"/>
      <c r="M39" s="248"/>
      <c r="N39" s="248"/>
      <c r="O39" s="248"/>
      <c r="P39" s="72"/>
      <c r="Q39" s="72"/>
      <c r="R39" s="72"/>
    </row>
    <row r="40" spans="2:39" ht="32.25" customHeight="1" thickBot="1" x14ac:dyDescent="0.3">
      <c r="B40" s="443" t="s">
        <v>59</v>
      </c>
      <c r="C40" s="437" t="s">
        <v>37</v>
      </c>
      <c r="D40" s="438"/>
      <c r="E40" s="439"/>
      <c r="F40" s="437" t="s">
        <v>27</v>
      </c>
      <c r="G40" s="438"/>
      <c r="H40" s="439"/>
      <c r="I40" s="440" t="s">
        <v>35</v>
      </c>
      <c r="J40" s="439"/>
      <c r="K40" s="251"/>
      <c r="L40" s="436" t="s">
        <v>59</v>
      </c>
      <c r="M40" s="382" t="s">
        <v>84</v>
      </c>
      <c r="N40" s="382" t="s">
        <v>85</v>
      </c>
      <c r="O40" s="383" t="s">
        <v>35</v>
      </c>
      <c r="P40" s="2"/>
      <c r="Q40" s="2"/>
      <c r="R40" s="2"/>
      <c r="S40" s="251"/>
      <c r="T40" s="251"/>
      <c r="U40" s="251"/>
      <c r="V40" s="251"/>
      <c r="W40" s="251"/>
      <c r="X40" s="251"/>
      <c r="Y40" s="251"/>
      <c r="Z40" s="25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2" customFormat="1" ht="32.25" customHeight="1" x14ac:dyDescent="0.25">
      <c r="B41" s="442"/>
      <c r="C41" s="141" t="s">
        <v>278</v>
      </c>
      <c r="D41" s="36" t="s">
        <v>279</v>
      </c>
      <c r="E41" s="36" t="s">
        <v>280</v>
      </c>
      <c r="F41" s="141" t="s">
        <v>278</v>
      </c>
      <c r="G41" s="36" t="s">
        <v>279</v>
      </c>
      <c r="H41" s="36" t="s">
        <v>280</v>
      </c>
      <c r="I41" s="141" t="s">
        <v>278</v>
      </c>
      <c r="J41" s="35" t="s">
        <v>281</v>
      </c>
      <c r="K41" s="274"/>
      <c r="L41" s="448"/>
      <c r="M41" s="385" t="s">
        <v>282</v>
      </c>
      <c r="N41" s="385" t="s">
        <v>282</v>
      </c>
      <c r="O41" s="385" t="s">
        <v>282</v>
      </c>
      <c r="S41" s="251"/>
      <c r="T41" s="251"/>
      <c r="U41" s="251"/>
      <c r="V41" s="251"/>
      <c r="W41" s="251"/>
      <c r="X41" s="251"/>
      <c r="Y41" s="251"/>
      <c r="Z41" s="251"/>
    </row>
    <row r="42" spans="2:39" ht="27" customHeight="1" x14ac:dyDescent="0.25">
      <c r="B42" s="88" t="s">
        <v>57</v>
      </c>
      <c r="C42" s="155">
        <v>390</v>
      </c>
      <c r="D42" s="236">
        <f>(C42-M42)/M42</f>
        <v>0.3</v>
      </c>
      <c r="E42" s="51">
        <f>C42-M42</f>
        <v>90</v>
      </c>
      <c r="F42" s="158">
        <v>315</v>
      </c>
      <c r="G42" s="236">
        <f>(F42-N42)/N42</f>
        <v>0.125</v>
      </c>
      <c r="H42" s="51">
        <f>F42-N42</f>
        <v>35</v>
      </c>
      <c r="I42" s="158">
        <f>C42-F42</f>
        <v>75</v>
      </c>
      <c r="J42" s="73">
        <f>I42-O42</f>
        <v>55</v>
      </c>
      <c r="L42" s="389" t="s">
        <v>57</v>
      </c>
      <c r="M42" s="381">
        <v>300</v>
      </c>
      <c r="N42" s="391">
        <v>280</v>
      </c>
      <c r="O42" s="391">
        <f t="shared" ref="O42:O49" si="37">M42-N42</f>
        <v>20</v>
      </c>
      <c r="P42" s="2"/>
      <c r="Q42" s="2"/>
      <c r="R42" s="2"/>
      <c r="S42" s="251"/>
      <c r="T42" s="251"/>
      <c r="U42" s="251"/>
      <c r="V42" s="251"/>
      <c r="W42" s="251"/>
      <c r="X42" s="251"/>
      <c r="Y42" s="251"/>
      <c r="Z42" s="25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25">
      <c r="B43" s="89" t="s">
        <v>15</v>
      </c>
      <c r="C43" s="156">
        <v>275</v>
      </c>
      <c r="D43" s="236">
        <f>(C43-M43)/M43</f>
        <v>0.375</v>
      </c>
      <c r="E43" s="51">
        <f t="shared" ref="E43:E44" si="38">C43-M43</f>
        <v>75</v>
      </c>
      <c r="F43" s="156">
        <v>240</v>
      </c>
      <c r="G43" s="236">
        <f t="shared" ref="G43:G44" si="39">(F43-N43)/N43</f>
        <v>0.26315789473684209</v>
      </c>
      <c r="H43" s="51">
        <f t="shared" ref="H43:H44" si="40">F43-N43</f>
        <v>50</v>
      </c>
      <c r="I43" s="159">
        <f t="shared" ref="I43:I44" si="41">C43-F43</f>
        <v>35</v>
      </c>
      <c r="J43" s="73">
        <f t="shared" ref="J43:J51" si="42">I43-O43</f>
        <v>25</v>
      </c>
      <c r="L43" s="387" t="s">
        <v>15</v>
      </c>
      <c r="M43" s="388">
        <v>200</v>
      </c>
      <c r="N43" s="388">
        <v>190</v>
      </c>
      <c r="O43" s="391">
        <f t="shared" si="37"/>
        <v>10</v>
      </c>
      <c r="P43" s="2"/>
      <c r="Q43" s="2"/>
      <c r="R43" s="2"/>
      <c r="S43" s="251"/>
      <c r="T43" s="251"/>
      <c r="U43" s="251"/>
      <c r="V43" s="251"/>
      <c r="W43" s="251"/>
      <c r="X43" s="251"/>
      <c r="Y43" s="251"/>
      <c r="Z43" s="25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25">
      <c r="B44" s="89" t="s">
        <v>16</v>
      </c>
      <c r="C44" s="156">
        <v>115</v>
      </c>
      <c r="D44" s="236">
        <f t="shared" ref="D44" si="43">(C44-M44)/M44</f>
        <v>0.15</v>
      </c>
      <c r="E44" s="51">
        <f t="shared" si="38"/>
        <v>15</v>
      </c>
      <c r="F44" s="156">
        <v>75</v>
      </c>
      <c r="G44" s="236">
        <f t="shared" si="39"/>
        <v>-0.16666666666666666</v>
      </c>
      <c r="H44" s="51">
        <f t="shared" si="40"/>
        <v>-15</v>
      </c>
      <c r="I44" s="159">
        <f t="shared" si="41"/>
        <v>40</v>
      </c>
      <c r="J44" s="73">
        <f t="shared" si="42"/>
        <v>30</v>
      </c>
      <c r="L44" s="387" t="s">
        <v>16</v>
      </c>
      <c r="M44" s="388">
        <v>100</v>
      </c>
      <c r="N44" s="388">
        <v>90</v>
      </c>
      <c r="O44" s="391">
        <f t="shared" si="37"/>
        <v>10</v>
      </c>
      <c r="P44" s="2"/>
      <c r="Q44" s="2"/>
      <c r="R44" s="2"/>
      <c r="S44" s="251"/>
      <c r="T44" s="251"/>
      <c r="U44" s="251"/>
      <c r="V44" s="251"/>
      <c r="W44" s="251"/>
      <c r="X44" s="251"/>
      <c r="Y44" s="251"/>
      <c r="Z44" s="25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25">
      <c r="B45" s="89"/>
      <c r="C45" s="156"/>
      <c r="D45" s="236"/>
      <c r="E45" s="51"/>
      <c r="F45" s="156"/>
      <c r="G45" s="236"/>
      <c r="H45" s="51"/>
      <c r="I45" s="159"/>
      <c r="J45" s="73"/>
      <c r="L45" s="387"/>
      <c r="M45" s="388"/>
      <c r="N45" s="388"/>
      <c r="O45" s="391">
        <f t="shared" si="37"/>
        <v>0</v>
      </c>
      <c r="P45" s="2"/>
      <c r="Q45" s="2"/>
      <c r="R45" s="2"/>
      <c r="S45" s="251"/>
      <c r="T45" s="251"/>
      <c r="U45" s="251"/>
      <c r="V45" s="251"/>
      <c r="W45" s="251"/>
      <c r="X45" s="251"/>
      <c r="Y45" s="251"/>
      <c r="Z45" s="25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25">
      <c r="B46" s="89" t="s">
        <v>209</v>
      </c>
      <c r="C46" s="156">
        <v>70</v>
      </c>
      <c r="D46" s="236">
        <f t="shared" ref="D46:D47" si="44">(C46-M46)/M46</f>
        <v>0.27272727272727271</v>
      </c>
      <c r="E46" s="51">
        <f t="shared" ref="E46:E47" si="45">C46-M46</f>
        <v>15</v>
      </c>
      <c r="F46" s="156">
        <v>45</v>
      </c>
      <c r="G46" s="236" t="s">
        <v>266</v>
      </c>
      <c r="H46" s="51">
        <f>F46-N46</f>
        <v>0</v>
      </c>
      <c r="I46" s="159">
        <f>C46-F46</f>
        <v>25</v>
      </c>
      <c r="J46" s="73">
        <f t="shared" si="42"/>
        <v>15</v>
      </c>
      <c r="L46" s="387" t="s">
        <v>209</v>
      </c>
      <c r="M46" s="388">
        <v>55</v>
      </c>
      <c r="N46" s="388">
        <v>45</v>
      </c>
      <c r="O46" s="391">
        <f t="shared" si="37"/>
        <v>10</v>
      </c>
      <c r="P46" s="2"/>
      <c r="Q46" s="2"/>
      <c r="R46" s="2"/>
      <c r="S46" s="251"/>
      <c r="T46" s="251"/>
      <c r="U46" s="251"/>
      <c r="V46" s="251"/>
      <c r="W46" s="251"/>
      <c r="X46" s="251"/>
      <c r="Y46" s="251"/>
      <c r="Z46" s="25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25">
      <c r="B47" s="89" t="s">
        <v>210</v>
      </c>
      <c r="C47" s="156">
        <v>205</v>
      </c>
      <c r="D47" s="236">
        <f t="shared" si="44"/>
        <v>0.24242424242424243</v>
      </c>
      <c r="E47" s="51">
        <f t="shared" si="45"/>
        <v>40</v>
      </c>
      <c r="F47" s="156">
        <v>170</v>
      </c>
      <c r="G47" s="236">
        <f>(F47-N47)/N47</f>
        <v>6.25E-2</v>
      </c>
      <c r="H47" s="51">
        <f>F47-N47</f>
        <v>10</v>
      </c>
      <c r="I47" s="159">
        <f>C47-F47</f>
        <v>35</v>
      </c>
      <c r="J47" s="73">
        <f t="shared" si="42"/>
        <v>30</v>
      </c>
      <c r="L47" s="387" t="s">
        <v>210</v>
      </c>
      <c r="M47" s="388">
        <v>165</v>
      </c>
      <c r="N47" s="388">
        <v>160</v>
      </c>
      <c r="O47" s="391">
        <f t="shared" si="37"/>
        <v>5</v>
      </c>
      <c r="P47" s="72"/>
      <c r="Q47" s="72"/>
      <c r="R47" s="72"/>
      <c r="AG47" s="2"/>
      <c r="AH47" s="2"/>
      <c r="AI47" s="2"/>
      <c r="AJ47" s="2"/>
      <c r="AK47" s="2"/>
      <c r="AL47" s="2"/>
      <c r="AM47" s="2"/>
    </row>
    <row r="48" spans="2:39" ht="15" x14ac:dyDescent="0.25">
      <c r="B48" s="89" t="s">
        <v>211</v>
      </c>
      <c r="C48" s="156">
        <v>115</v>
      </c>
      <c r="D48" s="236">
        <f t="shared" ref="D48" si="46">(C48-M48)/M48</f>
        <v>0.53333333333333333</v>
      </c>
      <c r="E48" s="51">
        <f t="shared" ref="E48" si="47">C48-M48</f>
        <v>40</v>
      </c>
      <c r="F48" s="156">
        <v>95</v>
      </c>
      <c r="G48" s="236">
        <f t="shared" ref="G48" si="48">(F48-N48)/N48</f>
        <v>0.26666666666666666</v>
      </c>
      <c r="H48" s="51">
        <f t="shared" ref="H48" si="49">F48-N48</f>
        <v>20</v>
      </c>
      <c r="I48" s="159">
        <f t="shared" ref="I48" si="50">C48-F48</f>
        <v>20</v>
      </c>
      <c r="J48" s="73">
        <f t="shared" ref="J48" si="51">I48-O48</f>
        <v>20</v>
      </c>
      <c r="L48" s="387" t="s">
        <v>297</v>
      </c>
      <c r="M48" s="388">
        <v>75</v>
      </c>
      <c r="N48" s="388">
        <v>75</v>
      </c>
      <c r="O48" s="391">
        <f t="shared" si="37"/>
        <v>0</v>
      </c>
      <c r="P48" s="72"/>
      <c r="Q48" s="72"/>
      <c r="R48" s="72"/>
      <c r="AG48" s="2"/>
      <c r="AH48" s="2"/>
      <c r="AI48" s="2"/>
      <c r="AJ48" s="2"/>
      <c r="AK48" s="2"/>
      <c r="AL48" s="2"/>
      <c r="AM48" s="2"/>
    </row>
    <row r="49" spans="2:39" x14ac:dyDescent="0.25">
      <c r="B49" s="89"/>
      <c r="C49" s="156"/>
      <c r="D49" s="236"/>
      <c r="E49" s="51"/>
      <c r="F49" s="156"/>
      <c r="G49" s="236"/>
      <c r="H49" s="51"/>
      <c r="I49" s="159"/>
      <c r="J49" s="73"/>
      <c r="L49" s="387"/>
      <c r="M49" s="388"/>
      <c r="N49" s="388"/>
      <c r="O49" s="391">
        <f t="shared" si="37"/>
        <v>0</v>
      </c>
      <c r="P49" s="72"/>
      <c r="Q49" s="72"/>
      <c r="R49" s="72"/>
      <c r="AG49" s="2"/>
      <c r="AH49" s="2"/>
      <c r="AI49" s="2"/>
      <c r="AJ49" s="2"/>
      <c r="AK49" s="2"/>
      <c r="AL49" s="2"/>
      <c r="AM49" s="2"/>
    </row>
    <row r="50" spans="2:39" x14ac:dyDescent="0.25">
      <c r="B50" s="89" t="s">
        <v>22</v>
      </c>
      <c r="C50" s="156">
        <v>385</v>
      </c>
      <c r="D50" s="295">
        <f t="shared" ref="D50" si="52">(C50-M50)/M50</f>
        <v>0.30508474576271188</v>
      </c>
      <c r="E50" s="51">
        <f t="shared" ref="E50:E51" si="53">C50-M50</f>
        <v>90</v>
      </c>
      <c r="F50" s="156">
        <v>315</v>
      </c>
      <c r="G50" s="295">
        <f>(F50-N50)/N50</f>
        <v>0.14545454545454545</v>
      </c>
      <c r="H50" s="51">
        <f>F50-N50</f>
        <v>40</v>
      </c>
      <c r="I50" s="159">
        <f>C50-F50</f>
        <v>70</v>
      </c>
      <c r="J50" s="106">
        <f t="shared" si="42"/>
        <v>50</v>
      </c>
      <c r="L50" s="387" t="s">
        <v>22</v>
      </c>
      <c r="M50" s="388">
        <v>295</v>
      </c>
      <c r="N50" s="388">
        <v>275</v>
      </c>
      <c r="O50" s="391">
        <f>M50-N50</f>
        <v>20</v>
      </c>
      <c r="P50" s="72"/>
      <c r="Q50" s="72"/>
      <c r="R50" s="72"/>
      <c r="AG50" s="2"/>
      <c r="AH50" s="2"/>
      <c r="AI50" s="2"/>
      <c r="AJ50" s="2"/>
      <c r="AK50" s="2"/>
      <c r="AL50" s="2"/>
      <c r="AM50" s="2"/>
    </row>
    <row r="51" spans="2:39" ht="15" thickBot="1" x14ac:dyDescent="0.3">
      <c r="B51" s="90" t="s">
        <v>23</v>
      </c>
      <c r="C51" s="157">
        <v>5</v>
      </c>
      <c r="D51" s="241" t="s">
        <v>266</v>
      </c>
      <c r="E51" s="104">
        <f t="shared" si="53"/>
        <v>0</v>
      </c>
      <c r="F51" s="157">
        <v>0</v>
      </c>
      <c r="G51" s="241" t="s">
        <v>287</v>
      </c>
      <c r="H51" s="104">
        <f>F51-N51</f>
        <v>0</v>
      </c>
      <c r="I51" s="160">
        <f>C51-F51</f>
        <v>5</v>
      </c>
      <c r="J51" s="105">
        <f t="shared" si="42"/>
        <v>0</v>
      </c>
      <c r="L51" s="387" t="s">
        <v>23</v>
      </c>
      <c r="M51" s="388">
        <v>5</v>
      </c>
      <c r="N51" s="388">
        <v>0</v>
      </c>
      <c r="O51" s="391">
        <f>M51-N51</f>
        <v>5</v>
      </c>
      <c r="P51" s="72"/>
      <c r="Q51" s="72"/>
      <c r="R51" s="72"/>
      <c r="AG51" s="2"/>
      <c r="AH51" s="2"/>
      <c r="AI51" s="2"/>
      <c r="AJ51" s="2"/>
      <c r="AK51" s="2"/>
      <c r="AL51" s="2"/>
      <c r="AM51" s="2"/>
    </row>
    <row r="53" spans="2:39" x14ac:dyDescent="0.25">
      <c r="N53" s="72"/>
      <c r="O53" s="72"/>
      <c r="P53" s="72"/>
      <c r="Q53" s="72"/>
      <c r="R53" s="72"/>
      <c r="S53" s="72"/>
      <c r="T53" s="72"/>
      <c r="U53" s="72"/>
      <c r="V53" s="72"/>
    </row>
    <row r="54" spans="2:39" ht="65.25" customHeight="1" x14ac:dyDescent="0.25">
      <c r="B54" s="430" t="s">
        <v>284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2"/>
      <c r="O54" s="2"/>
      <c r="P54" s="2"/>
      <c r="Q54" s="2"/>
      <c r="R54" s="2"/>
      <c r="S54" s="2"/>
      <c r="T54" s="2"/>
      <c r="U54" s="2"/>
      <c r="V54" s="2"/>
      <c r="W54" s="251"/>
      <c r="X54" s="251"/>
      <c r="Y54" s="251"/>
      <c r="Z54" s="25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5" thickBot="1" x14ac:dyDescent="0.3">
      <c r="N55" s="72"/>
      <c r="O55" s="72"/>
      <c r="P55" s="72"/>
      <c r="Q55" s="72"/>
      <c r="R55" s="72"/>
      <c r="S55" s="72"/>
      <c r="T55" s="72"/>
      <c r="U55" s="72"/>
      <c r="V55" s="72"/>
    </row>
    <row r="56" spans="2:39" s="2" customFormat="1" ht="19.5" customHeight="1" thickBot="1" x14ac:dyDescent="0.3">
      <c r="B56" s="491" t="s">
        <v>125</v>
      </c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3"/>
      <c r="W56" s="251"/>
      <c r="X56" s="251"/>
      <c r="Y56" s="251"/>
      <c r="Z56" s="251"/>
    </row>
    <row r="57" spans="2:39" x14ac:dyDescent="0.25">
      <c r="N57" s="2"/>
      <c r="O57" s="247"/>
      <c r="P57" s="247"/>
      <c r="Q57" s="247"/>
      <c r="R57" s="247"/>
      <c r="S57" s="247"/>
      <c r="T57" s="2"/>
      <c r="U57" s="2"/>
      <c r="V57" s="2"/>
      <c r="W57" s="251"/>
      <c r="X57" s="251"/>
      <c r="Y57" s="251"/>
      <c r="Z57" s="25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thickBot="1" x14ac:dyDescent="0.3">
      <c r="B58" s="443" t="s">
        <v>63</v>
      </c>
      <c r="C58" s="437" t="s">
        <v>26</v>
      </c>
      <c r="D58" s="438"/>
      <c r="E58" s="439"/>
      <c r="F58" s="437" t="s">
        <v>27</v>
      </c>
      <c r="G58" s="438"/>
      <c r="H58" s="439"/>
      <c r="I58" s="437" t="s">
        <v>64</v>
      </c>
      <c r="J58" s="438"/>
      <c r="K58" s="439"/>
      <c r="L58" s="440" t="s">
        <v>35</v>
      </c>
      <c r="M58" s="439"/>
      <c r="N58" s="2"/>
      <c r="O58" s="436" t="s">
        <v>63</v>
      </c>
      <c r="P58" s="382" t="s">
        <v>84</v>
      </c>
      <c r="Q58" s="382" t="s">
        <v>85</v>
      </c>
      <c r="R58" s="382" t="s">
        <v>86</v>
      </c>
      <c r="S58" s="382" t="s">
        <v>35</v>
      </c>
      <c r="T58" s="2"/>
      <c r="U58" s="2"/>
      <c r="V58" s="2"/>
      <c r="W58" s="251"/>
      <c r="X58" s="251"/>
      <c r="Y58" s="251"/>
      <c r="Z58" s="25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2" customFormat="1" ht="32.25" customHeight="1" x14ac:dyDescent="0.25">
      <c r="B59" s="442"/>
      <c r="C59" s="141" t="s">
        <v>278</v>
      </c>
      <c r="D59" s="36" t="s">
        <v>279</v>
      </c>
      <c r="E59" s="36" t="s">
        <v>280</v>
      </c>
      <c r="F59" s="141" t="s">
        <v>278</v>
      </c>
      <c r="G59" s="36" t="s">
        <v>279</v>
      </c>
      <c r="H59" s="36" t="s">
        <v>280</v>
      </c>
      <c r="I59" s="141" t="s">
        <v>278</v>
      </c>
      <c r="J59" s="36" t="s">
        <v>279</v>
      </c>
      <c r="K59" s="36" t="s">
        <v>280</v>
      </c>
      <c r="L59" s="141" t="s">
        <v>278</v>
      </c>
      <c r="M59" s="35" t="s">
        <v>281</v>
      </c>
      <c r="O59" s="448"/>
      <c r="P59" s="385" t="s">
        <v>282</v>
      </c>
      <c r="Q59" s="385" t="s">
        <v>282</v>
      </c>
      <c r="R59" s="385" t="s">
        <v>282</v>
      </c>
      <c r="S59" s="385" t="s">
        <v>282</v>
      </c>
      <c r="W59" s="251"/>
      <c r="X59" s="251"/>
      <c r="Y59" s="251"/>
      <c r="Z59" s="251"/>
    </row>
    <row r="60" spans="2:39" ht="27" customHeight="1" x14ac:dyDescent="0.25">
      <c r="B60" s="88" t="s">
        <v>57</v>
      </c>
      <c r="C60" s="155">
        <v>2815</v>
      </c>
      <c r="D60" s="236">
        <f>(C60-P60)/P60</f>
        <v>2.1778584392014518E-2</v>
      </c>
      <c r="E60" s="51">
        <f>C60-P60</f>
        <v>60</v>
      </c>
      <c r="F60" s="158">
        <v>2630</v>
      </c>
      <c r="G60" s="236">
        <f>(F60-Q60)/Q60</f>
        <v>-3.787878787878788E-3</v>
      </c>
      <c r="H60" s="51">
        <f>F60-Q60</f>
        <v>-10</v>
      </c>
      <c r="I60" s="158"/>
      <c r="J60" s="92"/>
      <c r="K60" s="276"/>
      <c r="L60" s="353">
        <f>C60-F60</f>
        <v>185</v>
      </c>
      <c r="M60" s="73">
        <f>L60-S60</f>
        <v>70</v>
      </c>
      <c r="N60" s="2"/>
      <c r="O60" s="389" t="s">
        <v>57</v>
      </c>
      <c r="P60" s="390">
        <v>2755</v>
      </c>
      <c r="Q60" s="391">
        <v>2640</v>
      </c>
      <c r="R60" s="391"/>
      <c r="S60" s="391">
        <f>P60-Q60</f>
        <v>115</v>
      </c>
      <c r="T60" s="2"/>
      <c r="U60" s="2"/>
      <c r="V60" s="2"/>
      <c r="W60" s="251"/>
      <c r="X60" s="251"/>
      <c r="Y60" s="251"/>
      <c r="Z60" s="25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25">
      <c r="B61" s="89" t="s">
        <v>29</v>
      </c>
      <c r="C61" s="156">
        <v>460</v>
      </c>
      <c r="D61" s="236">
        <f t="shared" ref="D61:D63" si="54">(C61-P61)/P61</f>
        <v>4.5454545454545456E-2</v>
      </c>
      <c r="E61" s="51">
        <f t="shared" ref="E61:E63" si="55">C61-P61</f>
        <v>20</v>
      </c>
      <c r="F61" s="156">
        <v>715</v>
      </c>
      <c r="G61" s="236">
        <f t="shared" ref="G61" si="56">(F61-Q61)/Q61</f>
        <v>-6.535947712418301E-2</v>
      </c>
      <c r="H61" s="51">
        <f t="shared" ref="H61" si="57">F61-Q61</f>
        <v>-50</v>
      </c>
      <c r="I61" s="156">
        <v>395</v>
      </c>
      <c r="J61" s="236">
        <f>(I61-R61)/R61</f>
        <v>0.27419354838709675</v>
      </c>
      <c r="K61" s="51">
        <f>I61-R61</f>
        <v>85</v>
      </c>
      <c r="L61" s="153">
        <f>C61-F61+I61</f>
        <v>140</v>
      </c>
      <c r="M61" s="106">
        <f t="shared" ref="M61:M63" si="58">L61-S61</f>
        <v>155</v>
      </c>
      <c r="N61" s="2"/>
      <c r="O61" s="387" t="s">
        <v>29</v>
      </c>
      <c r="P61" s="388">
        <v>440</v>
      </c>
      <c r="Q61" s="388">
        <v>765</v>
      </c>
      <c r="R61" s="388">
        <v>310</v>
      </c>
      <c r="S61" s="386">
        <f>P61-Q61+R61</f>
        <v>-15</v>
      </c>
      <c r="T61" s="2"/>
      <c r="U61" s="2"/>
      <c r="V61" s="2"/>
      <c r="W61" s="251"/>
      <c r="X61" s="251"/>
      <c r="Y61" s="251"/>
      <c r="Z61" s="25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25">
      <c r="B62" s="89" t="s">
        <v>30</v>
      </c>
      <c r="C62" s="156">
        <v>2035</v>
      </c>
      <c r="D62" s="236">
        <f t="shared" si="54"/>
        <v>1.2437810945273632E-2</v>
      </c>
      <c r="E62" s="51">
        <f t="shared" si="55"/>
        <v>25</v>
      </c>
      <c r="F62" s="156">
        <v>1720</v>
      </c>
      <c r="G62" s="236">
        <f>(F62-Q62)/Q62</f>
        <v>5.5214723926380369E-2</v>
      </c>
      <c r="H62" s="51">
        <f>F62-Q62</f>
        <v>90</v>
      </c>
      <c r="I62" s="156">
        <v>335</v>
      </c>
      <c r="J62" s="236">
        <f t="shared" ref="J62:J63" si="59">(I62-R62)/R62</f>
        <v>0.36734693877551022</v>
      </c>
      <c r="K62" s="51">
        <f t="shared" ref="K62:K63" si="60">I62-R62</f>
        <v>90</v>
      </c>
      <c r="L62" s="153">
        <f>C62-F62-I62</f>
        <v>-20</v>
      </c>
      <c r="M62" s="106">
        <f t="shared" si="58"/>
        <v>-155</v>
      </c>
      <c r="N62" s="2"/>
      <c r="O62" s="387" t="s">
        <v>30</v>
      </c>
      <c r="P62" s="388">
        <v>2010</v>
      </c>
      <c r="Q62" s="388">
        <v>1630</v>
      </c>
      <c r="R62" s="388">
        <v>245</v>
      </c>
      <c r="S62" s="386">
        <f>P62-Q62-R62</f>
        <v>135</v>
      </c>
      <c r="T62" s="2"/>
      <c r="U62" s="2"/>
      <c r="V62" s="2"/>
      <c r="W62" s="251"/>
      <c r="X62" s="251"/>
      <c r="Y62" s="251"/>
      <c r="Z62" s="25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ht="15" thickBot="1" x14ac:dyDescent="0.3">
      <c r="B63" s="119" t="s">
        <v>31</v>
      </c>
      <c r="C63" s="157">
        <v>320</v>
      </c>
      <c r="D63" s="241">
        <f t="shared" si="54"/>
        <v>4.9180327868852458E-2</v>
      </c>
      <c r="E63" s="104">
        <f t="shared" si="55"/>
        <v>15</v>
      </c>
      <c r="F63" s="157">
        <v>200</v>
      </c>
      <c r="G63" s="241">
        <f>(F63-Q63)/Q63</f>
        <v>-0.2</v>
      </c>
      <c r="H63" s="104">
        <f>F63-Q63</f>
        <v>-50</v>
      </c>
      <c r="I63" s="157">
        <v>60</v>
      </c>
      <c r="J63" s="241">
        <f t="shared" si="59"/>
        <v>-7.6923076923076927E-2</v>
      </c>
      <c r="K63" s="104">
        <f t="shared" si="60"/>
        <v>-5</v>
      </c>
      <c r="L63" s="154">
        <f>C63-F63-I63</f>
        <v>60</v>
      </c>
      <c r="M63" s="105">
        <f t="shared" si="58"/>
        <v>70</v>
      </c>
      <c r="N63" s="2"/>
      <c r="O63" s="387" t="s">
        <v>31</v>
      </c>
      <c r="P63" s="388">
        <v>305</v>
      </c>
      <c r="Q63" s="388">
        <v>250</v>
      </c>
      <c r="R63" s="388">
        <v>65</v>
      </c>
      <c r="S63" s="386">
        <f>P63-Q63-R63</f>
        <v>-10</v>
      </c>
      <c r="T63" s="2"/>
      <c r="U63" s="2"/>
      <c r="V63" s="2"/>
      <c r="W63" s="251"/>
      <c r="X63" s="251"/>
      <c r="Y63" s="251"/>
      <c r="Z63" s="25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25">
      <c r="N64" s="72"/>
      <c r="O64" s="248"/>
      <c r="P64" s="248"/>
      <c r="Q64" s="248"/>
      <c r="R64" s="248"/>
      <c r="S64" s="248"/>
      <c r="T64" s="72"/>
      <c r="U64" s="72"/>
      <c r="V64" s="72"/>
    </row>
    <row r="65" spans="2:39" x14ac:dyDescent="0.25">
      <c r="N65" s="72"/>
      <c r="O65" s="248"/>
      <c r="P65" s="248"/>
      <c r="Q65" s="248"/>
      <c r="R65" s="248"/>
      <c r="S65" s="248"/>
      <c r="T65" s="72"/>
      <c r="U65" s="72"/>
      <c r="V65" s="72"/>
    </row>
    <row r="66" spans="2:39" ht="42.75" customHeight="1" x14ac:dyDescent="0.25">
      <c r="B66" s="430" t="s">
        <v>214</v>
      </c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2"/>
      <c r="O66" s="247"/>
      <c r="P66" s="247"/>
      <c r="Q66" s="247"/>
      <c r="R66" s="247"/>
      <c r="S66" s="247"/>
      <c r="T66" s="2"/>
      <c r="U66" s="2"/>
      <c r="V66" s="2"/>
      <c r="W66" s="251"/>
      <c r="X66" s="251"/>
      <c r="Y66" s="251"/>
      <c r="Z66" s="25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ht="15" thickBot="1" x14ac:dyDescent="0.3"/>
    <row r="68" spans="2:39" s="2" customFormat="1" ht="19.5" customHeight="1" thickBot="1" x14ac:dyDescent="0.3">
      <c r="B68" s="491" t="s">
        <v>126</v>
      </c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3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2:39" x14ac:dyDescent="0.25"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32.25" customHeight="1" thickBot="1" x14ac:dyDescent="0.3">
      <c r="B70" s="443" t="s">
        <v>73</v>
      </c>
      <c r="C70" s="446" t="s">
        <v>56</v>
      </c>
      <c r="D70" s="438"/>
      <c r="E70" s="447"/>
      <c r="G70" s="446" t="s">
        <v>78</v>
      </c>
      <c r="H70" s="438"/>
      <c r="I70" s="447"/>
      <c r="K70" s="446" t="s">
        <v>79</v>
      </c>
      <c r="L70" s="438"/>
      <c r="M70" s="447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2" customFormat="1" ht="32.25" customHeight="1" x14ac:dyDescent="0.25">
      <c r="B71" s="442"/>
      <c r="C71" s="103" t="s">
        <v>26</v>
      </c>
      <c r="D71" s="34" t="s">
        <v>27</v>
      </c>
      <c r="E71" s="161" t="s">
        <v>35</v>
      </c>
      <c r="F71" s="72"/>
      <c r="G71" s="103" t="s">
        <v>37</v>
      </c>
      <c r="H71" s="34" t="s">
        <v>27</v>
      </c>
      <c r="I71" s="161" t="s">
        <v>35</v>
      </c>
      <c r="J71" s="72"/>
      <c r="K71" s="277" t="s">
        <v>37</v>
      </c>
      <c r="L71" s="278" t="s">
        <v>27</v>
      </c>
      <c r="M71" s="354" t="s">
        <v>35</v>
      </c>
      <c r="N71" s="253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</row>
    <row r="72" spans="2:39" ht="27" customHeight="1" x14ac:dyDescent="0.25">
      <c r="B72" s="88">
        <v>2017</v>
      </c>
      <c r="C72" s="246">
        <v>10100</v>
      </c>
      <c r="D72" s="222">
        <v>9585</v>
      </c>
      <c r="E72" s="162">
        <f>C72-D72</f>
        <v>515</v>
      </c>
      <c r="G72" s="246">
        <v>5900</v>
      </c>
      <c r="H72" s="43">
        <v>3605</v>
      </c>
      <c r="I72" s="162">
        <f>G72-H72</f>
        <v>2295</v>
      </c>
      <c r="K72" s="279">
        <v>1460</v>
      </c>
      <c r="L72" s="50">
        <v>1445</v>
      </c>
      <c r="M72" s="162">
        <f>K72-L72</f>
        <v>15</v>
      </c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25">
      <c r="B73" s="89" t="s">
        <v>74</v>
      </c>
      <c r="C73" s="244">
        <v>1950</v>
      </c>
      <c r="D73" s="283">
        <v>1780</v>
      </c>
      <c r="E73" s="153">
        <f t="shared" ref="E73:E76" si="61">C73-D73</f>
        <v>170</v>
      </c>
      <c r="G73" s="95">
        <v>790</v>
      </c>
      <c r="H73" s="42">
        <v>470</v>
      </c>
      <c r="I73" s="153">
        <f t="shared" ref="I73:I76" si="62">G73-H73</f>
        <v>320</v>
      </c>
      <c r="K73" s="282">
        <v>360</v>
      </c>
      <c r="L73" s="275">
        <v>380</v>
      </c>
      <c r="M73" s="153">
        <f t="shared" ref="M73:M76" si="63">K73-L73</f>
        <v>-20</v>
      </c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89" t="s">
        <v>75</v>
      </c>
      <c r="C74" s="244">
        <v>3120</v>
      </c>
      <c r="D74" s="283">
        <v>2825</v>
      </c>
      <c r="E74" s="153">
        <f t="shared" si="61"/>
        <v>295</v>
      </c>
      <c r="G74" s="244">
        <v>2450</v>
      </c>
      <c r="H74" s="44">
        <v>1045</v>
      </c>
      <c r="I74" s="153">
        <f t="shared" si="62"/>
        <v>1405</v>
      </c>
      <c r="K74" s="282">
        <v>240</v>
      </c>
      <c r="L74" s="275">
        <v>250</v>
      </c>
      <c r="M74" s="153">
        <f t="shared" si="63"/>
        <v>-10</v>
      </c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97" t="s">
        <v>76</v>
      </c>
      <c r="C75" s="244">
        <v>2530</v>
      </c>
      <c r="D75" s="283">
        <v>2535</v>
      </c>
      <c r="E75" s="153">
        <f t="shared" si="61"/>
        <v>-5</v>
      </c>
      <c r="G75" s="244">
        <v>1285</v>
      </c>
      <c r="H75" s="42">
        <v>995</v>
      </c>
      <c r="I75" s="153">
        <f t="shared" si="62"/>
        <v>290</v>
      </c>
      <c r="K75" s="282">
        <v>430</v>
      </c>
      <c r="L75" s="275">
        <v>415</v>
      </c>
      <c r="M75" s="153">
        <f t="shared" si="63"/>
        <v>15</v>
      </c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25">
      <c r="B76" s="97" t="s">
        <v>77</v>
      </c>
      <c r="C76" s="244">
        <v>2495</v>
      </c>
      <c r="D76" s="283">
        <v>2445</v>
      </c>
      <c r="E76" s="153">
        <f t="shared" si="61"/>
        <v>50</v>
      </c>
      <c r="G76" s="244">
        <v>1380</v>
      </c>
      <c r="H76" s="44">
        <v>1095</v>
      </c>
      <c r="I76" s="153">
        <f t="shared" si="62"/>
        <v>285</v>
      </c>
      <c r="K76" s="282">
        <v>430</v>
      </c>
      <c r="L76" s="275">
        <v>405</v>
      </c>
      <c r="M76" s="153">
        <f t="shared" si="63"/>
        <v>25</v>
      </c>
    </row>
    <row r="77" spans="2:39" ht="27" customHeight="1" x14ac:dyDescent="0.25">
      <c r="B77" s="98">
        <v>2018</v>
      </c>
      <c r="C77" s="243">
        <v>10725</v>
      </c>
      <c r="D77" s="223">
        <v>10340</v>
      </c>
      <c r="E77" s="162">
        <f>C77-D77</f>
        <v>385</v>
      </c>
      <c r="G77" s="243">
        <v>5120</v>
      </c>
      <c r="H77" s="43">
        <v>4700</v>
      </c>
      <c r="I77" s="162">
        <f>G77-H77</f>
        <v>420</v>
      </c>
      <c r="K77" s="281">
        <v>1550</v>
      </c>
      <c r="L77" s="50">
        <v>1480</v>
      </c>
      <c r="M77" s="162">
        <f>K77-L77</f>
        <v>70</v>
      </c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25">
      <c r="B78" s="97" t="s">
        <v>74</v>
      </c>
      <c r="C78" s="244">
        <v>2490</v>
      </c>
      <c r="D78" s="283">
        <v>2355</v>
      </c>
      <c r="E78" s="153">
        <f t="shared" ref="E78:E81" si="64">C78-D78</f>
        <v>135</v>
      </c>
      <c r="G78" s="244">
        <v>1025</v>
      </c>
      <c r="H78" s="44">
        <v>1270</v>
      </c>
      <c r="I78" s="153">
        <f t="shared" ref="I78:I81" si="65">G78-H78</f>
        <v>-245</v>
      </c>
      <c r="K78" s="282">
        <v>420</v>
      </c>
      <c r="L78" s="275">
        <v>385</v>
      </c>
      <c r="M78" s="153">
        <f t="shared" ref="M78:M81" si="66">K78-L78</f>
        <v>35</v>
      </c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25">
      <c r="B79" s="97" t="s">
        <v>75</v>
      </c>
      <c r="C79" s="244">
        <v>2760</v>
      </c>
      <c r="D79" s="283">
        <v>2435</v>
      </c>
      <c r="E79" s="153">
        <f t="shared" si="64"/>
        <v>325</v>
      </c>
      <c r="G79" s="244">
        <v>1565</v>
      </c>
      <c r="H79" s="42">
        <v>975</v>
      </c>
      <c r="I79" s="153">
        <f t="shared" si="65"/>
        <v>590</v>
      </c>
      <c r="K79" s="282">
        <v>275</v>
      </c>
      <c r="L79" s="275">
        <v>230</v>
      </c>
      <c r="M79" s="153">
        <f t="shared" si="66"/>
        <v>45</v>
      </c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25">
      <c r="B80" s="97" t="s">
        <v>76</v>
      </c>
      <c r="C80" s="244">
        <v>2725</v>
      </c>
      <c r="D80" s="283">
        <v>2840</v>
      </c>
      <c r="E80" s="153">
        <f t="shared" si="64"/>
        <v>-115</v>
      </c>
      <c r="G80" s="244">
        <v>1155</v>
      </c>
      <c r="H80" s="44">
        <v>1085</v>
      </c>
      <c r="I80" s="153">
        <f t="shared" si="65"/>
        <v>70</v>
      </c>
      <c r="K80" s="282">
        <v>420</v>
      </c>
      <c r="L80" s="275">
        <v>465</v>
      </c>
      <c r="M80" s="153">
        <f t="shared" si="66"/>
        <v>-45</v>
      </c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25">
      <c r="B81" s="97" t="s">
        <v>77</v>
      </c>
      <c r="C81" s="244">
        <v>2750</v>
      </c>
      <c r="D81" s="283">
        <v>2710</v>
      </c>
      <c r="E81" s="153">
        <f t="shared" si="64"/>
        <v>40</v>
      </c>
      <c r="G81" s="244">
        <v>1375</v>
      </c>
      <c r="H81" s="44">
        <v>1370</v>
      </c>
      <c r="I81" s="153">
        <f t="shared" si="65"/>
        <v>5</v>
      </c>
      <c r="K81" s="282">
        <v>435</v>
      </c>
      <c r="L81" s="275">
        <v>395</v>
      </c>
      <c r="M81" s="153">
        <f t="shared" si="66"/>
        <v>40</v>
      </c>
    </row>
    <row r="82" spans="2:39" ht="27" customHeight="1" x14ac:dyDescent="0.25">
      <c r="B82" s="98">
        <v>2019</v>
      </c>
      <c r="C82" s="243">
        <v>9820</v>
      </c>
      <c r="D82" s="223">
        <v>9435</v>
      </c>
      <c r="E82" s="162">
        <f>C82-D82</f>
        <v>385</v>
      </c>
      <c r="G82" s="243">
        <v>5560</v>
      </c>
      <c r="H82" s="43">
        <v>5140</v>
      </c>
      <c r="I82" s="162">
        <f>G82-H82</f>
        <v>420</v>
      </c>
      <c r="K82" s="281">
        <v>1165</v>
      </c>
      <c r="L82" s="50">
        <v>1095</v>
      </c>
      <c r="M82" s="162">
        <f>K82-L82</f>
        <v>70</v>
      </c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x14ac:dyDescent="0.25">
      <c r="B83" s="97" t="s">
        <v>74</v>
      </c>
      <c r="C83" s="244">
        <v>2325</v>
      </c>
      <c r="D83" s="283">
        <v>2255</v>
      </c>
      <c r="E83" s="153">
        <f t="shared" ref="E83:E86" si="67">C83-D83</f>
        <v>70</v>
      </c>
      <c r="G83" s="244">
        <v>1270</v>
      </c>
      <c r="H83" s="44">
        <v>1370</v>
      </c>
      <c r="I83" s="153">
        <f t="shared" ref="I83:I86" si="68">G83-H83</f>
        <v>-100</v>
      </c>
      <c r="K83" s="282">
        <v>285</v>
      </c>
      <c r="L83" s="275">
        <v>305</v>
      </c>
      <c r="M83" s="153">
        <f t="shared" ref="M83:M86" si="69">K83-L83</f>
        <v>-20</v>
      </c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25">
      <c r="B84" s="97" t="s">
        <v>75</v>
      </c>
      <c r="C84" s="244">
        <v>2410</v>
      </c>
      <c r="D84" s="283">
        <v>2215</v>
      </c>
      <c r="E84" s="153">
        <f t="shared" si="67"/>
        <v>195</v>
      </c>
      <c r="G84" s="244">
        <v>1460</v>
      </c>
      <c r="H84" s="44">
        <v>1040</v>
      </c>
      <c r="I84" s="153">
        <f t="shared" si="68"/>
        <v>420</v>
      </c>
      <c r="K84" s="282">
        <v>205</v>
      </c>
      <c r="L84" s="275">
        <v>205</v>
      </c>
      <c r="M84" s="153">
        <f t="shared" si="69"/>
        <v>0</v>
      </c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25">
      <c r="B85" s="97" t="s">
        <v>76</v>
      </c>
      <c r="C85" s="244">
        <v>2475</v>
      </c>
      <c r="D85" s="283">
        <v>2495</v>
      </c>
      <c r="E85" s="153">
        <f t="shared" si="67"/>
        <v>-20</v>
      </c>
      <c r="G85" s="244">
        <v>1300</v>
      </c>
      <c r="H85" s="44">
        <v>1310</v>
      </c>
      <c r="I85" s="153">
        <f t="shared" si="68"/>
        <v>-10</v>
      </c>
      <c r="K85" s="282">
        <v>365</v>
      </c>
      <c r="L85" s="275">
        <v>330</v>
      </c>
      <c r="M85" s="153">
        <f t="shared" si="69"/>
        <v>35</v>
      </c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97" t="s">
        <v>77</v>
      </c>
      <c r="C86" s="244">
        <v>2610</v>
      </c>
      <c r="D86" s="283">
        <v>2465</v>
      </c>
      <c r="E86" s="153">
        <f t="shared" si="67"/>
        <v>145</v>
      </c>
      <c r="G86" s="244">
        <v>1530</v>
      </c>
      <c r="H86" s="44">
        <v>1420</v>
      </c>
      <c r="I86" s="153">
        <f t="shared" si="68"/>
        <v>110</v>
      </c>
      <c r="K86" s="282">
        <v>310</v>
      </c>
      <c r="L86" s="275">
        <v>260</v>
      </c>
      <c r="M86" s="153">
        <f t="shared" si="69"/>
        <v>50</v>
      </c>
    </row>
    <row r="87" spans="2:39" ht="27" customHeight="1" x14ac:dyDescent="0.25">
      <c r="B87" s="98">
        <v>2020</v>
      </c>
      <c r="C87" s="243">
        <v>5875</v>
      </c>
      <c r="D87" s="223">
        <v>7100</v>
      </c>
      <c r="E87" s="162">
        <f>C87-D87</f>
        <v>-1225</v>
      </c>
      <c r="G87" s="243">
        <v>3465</v>
      </c>
      <c r="H87" s="43">
        <v>4385</v>
      </c>
      <c r="I87" s="162">
        <f>G87-H87</f>
        <v>-920</v>
      </c>
      <c r="K87" s="281">
        <v>840</v>
      </c>
      <c r="L87" s="352">
        <v>960</v>
      </c>
      <c r="M87" s="162">
        <f>K87-L87</f>
        <v>-120</v>
      </c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x14ac:dyDescent="0.25">
      <c r="B88" s="97" t="s">
        <v>74</v>
      </c>
      <c r="C88" s="244">
        <v>1640</v>
      </c>
      <c r="D88" s="283">
        <v>2110</v>
      </c>
      <c r="E88" s="153">
        <f t="shared" ref="E88:E96" si="70">C88-D88</f>
        <v>-470</v>
      </c>
      <c r="G88" s="244">
        <v>875</v>
      </c>
      <c r="H88" s="44">
        <v>1425</v>
      </c>
      <c r="I88" s="153">
        <f t="shared" ref="I88:I91" si="71">G88-H88</f>
        <v>-550</v>
      </c>
      <c r="K88" s="282">
        <v>240</v>
      </c>
      <c r="L88" s="275">
        <v>340</v>
      </c>
      <c r="M88" s="153">
        <f t="shared" ref="M88:M91" si="72">K88-L88</f>
        <v>-100</v>
      </c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7" t="s">
        <v>75</v>
      </c>
      <c r="C89" s="244">
        <v>1030</v>
      </c>
      <c r="D89" s="283">
        <v>1345</v>
      </c>
      <c r="E89" s="153">
        <f t="shared" si="70"/>
        <v>-315</v>
      </c>
      <c r="G89" s="95">
        <v>735</v>
      </c>
      <c r="H89" s="42">
        <v>930</v>
      </c>
      <c r="I89" s="153">
        <f t="shared" si="71"/>
        <v>-195</v>
      </c>
      <c r="K89" s="282">
        <v>40</v>
      </c>
      <c r="L89" s="275">
        <v>70</v>
      </c>
      <c r="M89" s="153">
        <f t="shared" si="72"/>
        <v>-30</v>
      </c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x14ac:dyDescent="0.25">
      <c r="B90" s="97" t="s">
        <v>76</v>
      </c>
      <c r="C90" s="244">
        <v>2060</v>
      </c>
      <c r="D90" s="283">
        <v>2145</v>
      </c>
      <c r="E90" s="153">
        <f t="shared" si="70"/>
        <v>-85</v>
      </c>
      <c r="G90" s="244">
        <v>1130</v>
      </c>
      <c r="H90" s="42">
        <v>965</v>
      </c>
      <c r="I90" s="153">
        <f t="shared" si="71"/>
        <v>165</v>
      </c>
      <c r="K90" s="282">
        <v>435</v>
      </c>
      <c r="L90" s="275">
        <v>435</v>
      </c>
      <c r="M90" s="153">
        <f t="shared" si="72"/>
        <v>0</v>
      </c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7" t="s">
        <v>77</v>
      </c>
      <c r="C91" s="244">
        <v>1150</v>
      </c>
      <c r="D91" s="283">
        <v>1495</v>
      </c>
      <c r="E91" s="153">
        <f t="shared" si="70"/>
        <v>-345</v>
      </c>
      <c r="G91" s="244">
        <v>730</v>
      </c>
      <c r="H91" s="44">
        <v>1065</v>
      </c>
      <c r="I91" s="153">
        <f t="shared" si="71"/>
        <v>-335</v>
      </c>
      <c r="K91" s="282">
        <v>125</v>
      </c>
      <c r="L91" s="275">
        <v>115</v>
      </c>
      <c r="M91" s="153">
        <f t="shared" si="72"/>
        <v>10</v>
      </c>
    </row>
    <row r="92" spans="2:39" ht="27" customHeight="1" x14ac:dyDescent="0.25">
      <c r="B92" s="98">
        <v>2021</v>
      </c>
      <c r="C92" s="243">
        <v>8665</v>
      </c>
      <c r="D92" s="223">
        <v>8210</v>
      </c>
      <c r="E92" s="162">
        <f>C92-D92</f>
        <v>455</v>
      </c>
      <c r="G92" s="243">
        <v>4760</v>
      </c>
      <c r="H92" s="43">
        <v>4080</v>
      </c>
      <c r="I92" s="162">
        <f>G92-H92</f>
        <v>680</v>
      </c>
      <c r="K92" s="281">
        <v>1260</v>
      </c>
      <c r="L92" s="50">
        <v>1240</v>
      </c>
      <c r="M92" s="162">
        <f>K92-L92</f>
        <v>20</v>
      </c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x14ac:dyDescent="0.25">
      <c r="B93" s="97" t="s">
        <v>74</v>
      </c>
      <c r="C93" s="95">
        <v>710</v>
      </c>
      <c r="D93" s="283">
        <v>1175</v>
      </c>
      <c r="E93" s="153">
        <f t="shared" si="70"/>
        <v>-465</v>
      </c>
      <c r="G93" s="244">
        <v>480</v>
      </c>
      <c r="H93" s="44">
        <v>1070</v>
      </c>
      <c r="I93" s="153">
        <f t="shared" ref="I93:I96" si="73">G93-H93</f>
        <v>-590</v>
      </c>
      <c r="K93" s="280">
        <v>110</v>
      </c>
      <c r="L93" s="275">
        <v>195</v>
      </c>
      <c r="M93" s="153">
        <f t="shared" ref="M93:M96" si="74">K93-L93</f>
        <v>-85</v>
      </c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7" t="s">
        <v>75</v>
      </c>
      <c r="C94" s="244">
        <v>2185</v>
      </c>
      <c r="D94" s="283">
        <v>1740</v>
      </c>
      <c r="E94" s="153">
        <f t="shared" si="70"/>
        <v>445</v>
      </c>
      <c r="G94" s="244">
        <v>1455</v>
      </c>
      <c r="H94" s="44">
        <v>730</v>
      </c>
      <c r="I94" s="153">
        <f t="shared" si="73"/>
        <v>725</v>
      </c>
      <c r="K94" s="280">
        <v>250</v>
      </c>
      <c r="L94" s="275">
        <v>240</v>
      </c>
      <c r="M94" s="153">
        <f t="shared" si="74"/>
        <v>10</v>
      </c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x14ac:dyDescent="0.25">
      <c r="B95" s="97" t="s">
        <v>76</v>
      </c>
      <c r="C95" s="244">
        <v>3010</v>
      </c>
      <c r="D95" s="283">
        <v>2655</v>
      </c>
      <c r="E95" s="153">
        <f t="shared" si="70"/>
        <v>355</v>
      </c>
      <c r="G95" s="244">
        <v>1350</v>
      </c>
      <c r="H95" s="44">
        <v>1045</v>
      </c>
      <c r="I95" s="153">
        <f t="shared" si="73"/>
        <v>305</v>
      </c>
      <c r="K95" s="280">
        <v>600</v>
      </c>
      <c r="L95" s="275">
        <v>525</v>
      </c>
      <c r="M95" s="153">
        <f t="shared" si="74"/>
        <v>75</v>
      </c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7" t="s">
        <v>77</v>
      </c>
      <c r="C96" s="244">
        <v>2755</v>
      </c>
      <c r="D96" s="283">
        <v>2640</v>
      </c>
      <c r="E96" s="153">
        <f t="shared" si="70"/>
        <v>115</v>
      </c>
      <c r="G96" s="244">
        <v>1475</v>
      </c>
      <c r="H96" s="44">
        <v>1235</v>
      </c>
      <c r="I96" s="153">
        <f t="shared" si="73"/>
        <v>240</v>
      </c>
      <c r="K96" s="280">
        <v>300</v>
      </c>
      <c r="L96" s="275">
        <v>280</v>
      </c>
      <c r="M96" s="153">
        <f t="shared" si="74"/>
        <v>20</v>
      </c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ht="27" customHeight="1" x14ac:dyDescent="0.25">
      <c r="B97" s="98">
        <v>2022</v>
      </c>
      <c r="C97" s="43">
        <v>10665</v>
      </c>
      <c r="D97" s="43">
        <v>10410</v>
      </c>
      <c r="E97" s="162">
        <f>C97-D97</f>
        <v>255</v>
      </c>
      <c r="G97" s="243">
        <v>5385</v>
      </c>
      <c r="H97" s="43">
        <v>5260</v>
      </c>
      <c r="I97" s="162">
        <f>G97-H97</f>
        <v>125</v>
      </c>
      <c r="K97" s="281">
        <v>1555</v>
      </c>
      <c r="L97" s="50">
        <v>1590</v>
      </c>
      <c r="M97" s="162">
        <f>K97-L97</f>
        <v>-35</v>
      </c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25">
      <c r="B98" s="97" t="s">
        <v>74</v>
      </c>
      <c r="C98" s="44">
        <v>1840</v>
      </c>
      <c r="D98" s="44">
        <v>2000</v>
      </c>
      <c r="E98" s="153">
        <f t="shared" ref="E98:E101" si="75">C98-D98</f>
        <v>-160</v>
      </c>
      <c r="G98" s="244">
        <v>1065</v>
      </c>
      <c r="H98" s="44">
        <v>1395</v>
      </c>
      <c r="I98" s="153">
        <f t="shared" ref="I98:I101" si="76">G98-H98</f>
        <v>-330</v>
      </c>
      <c r="K98" s="280">
        <v>210</v>
      </c>
      <c r="L98" s="346">
        <v>280</v>
      </c>
      <c r="M98" s="153">
        <f t="shared" ref="M98:M101" si="77">K98-L98</f>
        <v>-70</v>
      </c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x14ac:dyDescent="0.25">
      <c r="B99" s="97" t="s">
        <v>75</v>
      </c>
      <c r="C99" s="44">
        <v>2900</v>
      </c>
      <c r="D99" s="44">
        <v>2545</v>
      </c>
      <c r="E99" s="153">
        <f t="shared" ref="E99:E100" si="78">C99-D99</f>
        <v>355</v>
      </c>
      <c r="G99" s="244">
        <v>1655</v>
      </c>
      <c r="H99" s="44">
        <v>1155</v>
      </c>
      <c r="I99" s="153">
        <f t="shared" ref="I99:I100" si="79">G99-H99</f>
        <v>500</v>
      </c>
      <c r="K99" s="280">
        <v>350</v>
      </c>
      <c r="L99" s="346">
        <v>375</v>
      </c>
      <c r="M99" s="153">
        <f t="shared" ref="M99:M100" si="80">K99-L99</f>
        <v>-25</v>
      </c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2:39" x14ac:dyDescent="0.25">
      <c r="B100" s="97" t="s">
        <v>76</v>
      </c>
      <c r="C100" s="44">
        <v>3110</v>
      </c>
      <c r="D100" s="44">
        <v>3235</v>
      </c>
      <c r="E100" s="153">
        <f t="shared" si="78"/>
        <v>-125</v>
      </c>
      <c r="G100" s="244">
        <v>1380</v>
      </c>
      <c r="H100" s="44">
        <v>1335</v>
      </c>
      <c r="I100" s="153">
        <f t="shared" si="79"/>
        <v>45</v>
      </c>
      <c r="K100" s="280">
        <v>605</v>
      </c>
      <c r="L100" s="346">
        <v>620</v>
      </c>
      <c r="M100" s="153">
        <f t="shared" si="80"/>
        <v>-15</v>
      </c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2:39" ht="15" thickBot="1" x14ac:dyDescent="0.3">
      <c r="B101" s="99" t="s">
        <v>77</v>
      </c>
      <c r="C101" s="302">
        <v>2815</v>
      </c>
      <c r="D101" s="213">
        <v>2630</v>
      </c>
      <c r="E101" s="154">
        <f t="shared" si="75"/>
        <v>185</v>
      </c>
      <c r="G101" s="302">
        <v>1280</v>
      </c>
      <c r="H101" s="213">
        <v>1380</v>
      </c>
      <c r="I101" s="154">
        <f t="shared" si="76"/>
        <v>-100</v>
      </c>
      <c r="K101" s="347">
        <v>390</v>
      </c>
      <c r="L101" s="348">
        <v>315</v>
      </c>
      <c r="M101" s="154">
        <f t="shared" si="77"/>
        <v>75</v>
      </c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22" s="253" customFormat="1" x14ac:dyDescent="0.25"/>
    <row r="123" s="72" customFormat="1" x14ac:dyDescent="0.25"/>
    <row r="124" s="72" customFormat="1" x14ac:dyDescent="0.25"/>
    <row r="125" s="248" customFormat="1" x14ac:dyDescent="0.25"/>
    <row r="126" s="248" customFormat="1" x14ac:dyDescent="0.25"/>
    <row r="127" s="248" customFormat="1" x14ac:dyDescent="0.25"/>
    <row r="128" s="248" customFormat="1" x14ac:dyDescent="0.25"/>
    <row r="129" spans="2:27" s="248" customFormat="1" ht="15" x14ac:dyDescent="0.25">
      <c r="B129" s="395"/>
      <c r="C129" s="395"/>
      <c r="D129" s="395"/>
      <c r="E129" s="395"/>
      <c r="F129" s="395"/>
      <c r="G129" s="395"/>
      <c r="H129" s="395"/>
      <c r="I129" s="395"/>
      <c r="J129" s="395"/>
      <c r="K129" s="395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</row>
    <row r="130" spans="2:27" s="248" customFormat="1" ht="15" x14ac:dyDescent="0.25">
      <c r="B130" s="395"/>
      <c r="C130" s="395"/>
      <c r="D130" s="435">
        <v>2017</v>
      </c>
      <c r="E130" s="435"/>
      <c r="F130" s="435"/>
      <c r="G130" s="435"/>
      <c r="H130" s="435">
        <v>2018</v>
      </c>
      <c r="I130" s="435"/>
      <c r="J130" s="435"/>
      <c r="K130" s="435"/>
      <c r="L130" s="435">
        <v>2019</v>
      </c>
      <c r="M130" s="435"/>
      <c r="N130" s="435"/>
      <c r="O130" s="435"/>
      <c r="P130" s="435">
        <v>2020</v>
      </c>
      <c r="Q130" s="435"/>
      <c r="R130" s="435"/>
      <c r="S130" s="435"/>
      <c r="T130" s="435">
        <v>2021</v>
      </c>
      <c r="U130" s="435"/>
      <c r="V130" s="396"/>
      <c r="W130" s="396"/>
      <c r="X130" s="396">
        <v>2022</v>
      </c>
      <c r="Y130" s="396"/>
      <c r="Z130" s="396"/>
      <c r="AA130" s="396"/>
    </row>
    <row r="131" spans="2:27" s="248" customFormat="1" ht="15" x14ac:dyDescent="0.25">
      <c r="B131" s="395"/>
      <c r="C131" s="395"/>
      <c r="D131" s="397" t="s">
        <v>65</v>
      </c>
      <c r="E131" s="397" t="s">
        <v>66</v>
      </c>
      <c r="F131" s="397" t="s">
        <v>67</v>
      </c>
      <c r="G131" s="397" t="s">
        <v>68</v>
      </c>
      <c r="H131" s="397" t="s">
        <v>65</v>
      </c>
      <c r="I131" s="397" t="s">
        <v>66</v>
      </c>
      <c r="J131" s="397" t="s">
        <v>67</v>
      </c>
      <c r="K131" s="397" t="s">
        <v>68</v>
      </c>
      <c r="L131" s="397" t="s">
        <v>65</v>
      </c>
      <c r="M131" s="397" t="s">
        <v>66</v>
      </c>
      <c r="N131" s="397" t="s">
        <v>67</v>
      </c>
      <c r="O131" s="397" t="s">
        <v>68</v>
      </c>
      <c r="P131" s="397" t="s">
        <v>65</v>
      </c>
      <c r="Q131" s="397" t="s">
        <v>66</v>
      </c>
      <c r="R131" s="397" t="s">
        <v>67</v>
      </c>
      <c r="S131" s="397" t="s">
        <v>68</v>
      </c>
      <c r="T131" s="397" t="s">
        <v>65</v>
      </c>
      <c r="U131" s="397" t="s">
        <v>66</v>
      </c>
      <c r="V131" s="397" t="s">
        <v>67</v>
      </c>
      <c r="W131" s="397" t="s">
        <v>68</v>
      </c>
      <c r="X131" s="397" t="s">
        <v>65</v>
      </c>
      <c r="Y131" s="397" t="s">
        <v>66</v>
      </c>
      <c r="Z131" s="397" t="s">
        <v>67</v>
      </c>
      <c r="AA131" s="397" t="s">
        <v>68</v>
      </c>
    </row>
    <row r="132" spans="2:27" s="248" customFormat="1" ht="15" x14ac:dyDescent="0.25">
      <c r="B132" s="395" t="s">
        <v>69</v>
      </c>
      <c r="C132" s="395" t="s">
        <v>70</v>
      </c>
      <c r="D132" s="400">
        <v>1950</v>
      </c>
      <c r="E132" s="400">
        <v>3120</v>
      </c>
      <c r="F132" s="400">
        <v>2530</v>
      </c>
      <c r="G132" s="400">
        <v>2495</v>
      </c>
      <c r="H132" s="400">
        <v>2490</v>
      </c>
      <c r="I132" s="400">
        <v>2760</v>
      </c>
      <c r="J132" s="400">
        <v>2725</v>
      </c>
      <c r="K132" s="400">
        <v>2750</v>
      </c>
      <c r="L132" s="400">
        <v>2325</v>
      </c>
      <c r="M132" s="400">
        <v>2410</v>
      </c>
      <c r="N132" s="400">
        <v>2475</v>
      </c>
      <c r="O132" s="400">
        <v>2610</v>
      </c>
      <c r="P132" s="400">
        <v>1640</v>
      </c>
      <c r="Q132" s="400">
        <v>1030</v>
      </c>
      <c r="R132" s="400">
        <v>2060</v>
      </c>
      <c r="S132" s="400">
        <v>1150</v>
      </c>
      <c r="T132" s="401">
        <v>710</v>
      </c>
      <c r="U132" s="402">
        <v>2185</v>
      </c>
      <c r="V132" s="402">
        <v>3010</v>
      </c>
      <c r="W132" s="402">
        <v>2755</v>
      </c>
      <c r="X132" s="401">
        <v>1840</v>
      </c>
      <c r="Y132" s="402">
        <v>2900</v>
      </c>
      <c r="Z132" s="402">
        <v>3110</v>
      </c>
      <c r="AA132" s="402">
        <v>2815</v>
      </c>
    </row>
    <row r="133" spans="2:27" s="248" customFormat="1" ht="15" x14ac:dyDescent="0.25">
      <c r="B133" s="395"/>
      <c r="C133" s="395" t="s">
        <v>71</v>
      </c>
      <c r="D133" s="400">
        <v>1780</v>
      </c>
      <c r="E133" s="400">
        <v>2825</v>
      </c>
      <c r="F133" s="400">
        <v>2535</v>
      </c>
      <c r="G133" s="400">
        <v>2445</v>
      </c>
      <c r="H133" s="400">
        <v>2355</v>
      </c>
      <c r="I133" s="400">
        <v>2435</v>
      </c>
      <c r="J133" s="400">
        <v>2840</v>
      </c>
      <c r="K133" s="400">
        <v>2710</v>
      </c>
      <c r="L133" s="400">
        <v>2255</v>
      </c>
      <c r="M133" s="400">
        <v>2215</v>
      </c>
      <c r="N133" s="400">
        <v>2495</v>
      </c>
      <c r="O133" s="400">
        <v>2465</v>
      </c>
      <c r="P133" s="400">
        <v>2110</v>
      </c>
      <c r="Q133" s="400">
        <v>1345</v>
      </c>
      <c r="R133" s="400">
        <v>2145</v>
      </c>
      <c r="S133" s="400">
        <v>1495</v>
      </c>
      <c r="T133" s="400">
        <v>1175</v>
      </c>
      <c r="U133" s="400">
        <v>1740</v>
      </c>
      <c r="V133" s="400">
        <v>2655</v>
      </c>
      <c r="W133" s="400">
        <v>2640</v>
      </c>
      <c r="X133" s="400">
        <v>2000</v>
      </c>
      <c r="Y133" s="400">
        <v>2545</v>
      </c>
      <c r="Z133" s="400">
        <v>3235</v>
      </c>
      <c r="AA133" s="400">
        <v>2630</v>
      </c>
    </row>
    <row r="134" spans="2:27" s="248" customFormat="1" ht="15" x14ac:dyDescent="0.25">
      <c r="B134" s="395"/>
      <c r="C134" s="396" t="s">
        <v>72</v>
      </c>
      <c r="D134" s="399">
        <f t="shared" ref="D134:X134" si="81">D132-D133</f>
        <v>170</v>
      </c>
      <c r="E134" s="399">
        <f t="shared" si="81"/>
        <v>295</v>
      </c>
      <c r="F134" s="399">
        <f t="shared" si="81"/>
        <v>-5</v>
      </c>
      <c r="G134" s="399">
        <f t="shared" si="81"/>
        <v>50</v>
      </c>
      <c r="H134" s="399">
        <f t="shared" si="81"/>
        <v>135</v>
      </c>
      <c r="I134" s="399">
        <f t="shared" si="81"/>
        <v>325</v>
      </c>
      <c r="J134" s="399">
        <f t="shared" si="81"/>
        <v>-115</v>
      </c>
      <c r="K134" s="399">
        <f t="shared" si="81"/>
        <v>40</v>
      </c>
      <c r="L134" s="399">
        <f t="shared" si="81"/>
        <v>70</v>
      </c>
      <c r="M134" s="399">
        <f t="shared" si="81"/>
        <v>195</v>
      </c>
      <c r="N134" s="399">
        <f t="shared" si="81"/>
        <v>-20</v>
      </c>
      <c r="O134" s="399">
        <f t="shared" si="81"/>
        <v>145</v>
      </c>
      <c r="P134" s="399">
        <f t="shared" si="81"/>
        <v>-470</v>
      </c>
      <c r="Q134" s="399">
        <f t="shared" si="81"/>
        <v>-315</v>
      </c>
      <c r="R134" s="399">
        <f t="shared" si="81"/>
        <v>-85</v>
      </c>
      <c r="S134" s="399">
        <f t="shared" si="81"/>
        <v>-345</v>
      </c>
      <c r="T134" s="399">
        <f t="shared" si="81"/>
        <v>-465</v>
      </c>
      <c r="U134" s="399">
        <f t="shared" si="81"/>
        <v>445</v>
      </c>
      <c r="V134" s="399">
        <f t="shared" si="81"/>
        <v>355</v>
      </c>
      <c r="W134" s="399">
        <f t="shared" si="81"/>
        <v>115</v>
      </c>
      <c r="X134" s="399">
        <f t="shared" si="81"/>
        <v>-160</v>
      </c>
      <c r="Y134" s="399">
        <f t="shared" ref="Y134:AA134" si="82">Y132-Y133</f>
        <v>355</v>
      </c>
      <c r="Z134" s="399">
        <f t="shared" si="82"/>
        <v>-125</v>
      </c>
      <c r="AA134" s="399">
        <f t="shared" si="82"/>
        <v>185</v>
      </c>
    </row>
    <row r="135" spans="2:27" s="248" customFormat="1" x14ac:dyDescent="0.25"/>
    <row r="136" spans="2:27" s="248" customFormat="1" ht="15" x14ac:dyDescent="0.25">
      <c r="B136" s="395"/>
      <c r="C136" s="395"/>
      <c r="D136" s="435">
        <v>2017</v>
      </c>
      <c r="E136" s="435"/>
      <c r="F136" s="435"/>
      <c r="G136" s="435"/>
      <c r="H136" s="435">
        <v>2018</v>
      </c>
      <c r="I136" s="435"/>
      <c r="J136" s="435"/>
      <c r="K136" s="435"/>
      <c r="L136" s="435">
        <v>2019</v>
      </c>
      <c r="M136" s="435"/>
      <c r="N136" s="435"/>
      <c r="O136" s="435"/>
      <c r="P136" s="435">
        <v>2020</v>
      </c>
      <c r="Q136" s="435"/>
      <c r="R136" s="435"/>
      <c r="S136" s="435"/>
      <c r="T136" s="435">
        <v>2021</v>
      </c>
      <c r="U136" s="435"/>
      <c r="V136" s="396"/>
      <c r="W136" s="396"/>
      <c r="X136" s="435">
        <v>2022</v>
      </c>
      <c r="Y136" s="435"/>
      <c r="Z136" s="396"/>
      <c r="AA136" s="396"/>
    </row>
    <row r="137" spans="2:27" s="248" customFormat="1" ht="15" x14ac:dyDescent="0.25">
      <c r="B137" s="395"/>
      <c r="C137" s="395"/>
      <c r="D137" s="397" t="s">
        <v>65</v>
      </c>
      <c r="E137" s="397" t="s">
        <v>66</v>
      </c>
      <c r="F137" s="397" t="s">
        <v>67</v>
      </c>
      <c r="G137" s="397" t="s">
        <v>68</v>
      </c>
      <c r="H137" s="397" t="s">
        <v>65</v>
      </c>
      <c r="I137" s="397" t="s">
        <v>66</v>
      </c>
      <c r="J137" s="397" t="s">
        <v>67</v>
      </c>
      <c r="K137" s="397" t="s">
        <v>68</v>
      </c>
      <c r="L137" s="397" t="s">
        <v>65</v>
      </c>
      <c r="M137" s="397" t="s">
        <v>66</v>
      </c>
      <c r="N137" s="397" t="s">
        <v>67</v>
      </c>
      <c r="O137" s="397" t="s">
        <v>68</v>
      </c>
      <c r="P137" s="397" t="s">
        <v>65</v>
      </c>
      <c r="Q137" s="397" t="s">
        <v>66</v>
      </c>
      <c r="R137" s="397" t="s">
        <v>67</v>
      </c>
      <c r="S137" s="397" t="s">
        <v>68</v>
      </c>
      <c r="T137" s="397" t="s">
        <v>65</v>
      </c>
      <c r="U137" s="397" t="s">
        <v>66</v>
      </c>
      <c r="V137" s="397" t="s">
        <v>67</v>
      </c>
      <c r="W137" s="397" t="s">
        <v>68</v>
      </c>
      <c r="X137" s="397" t="s">
        <v>65</v>
      </c>
      <c r="Y137" s="397" t="s">
        <v>66</v>
      </c>
      <c r="Z137" s="397" t="s">
        <v>67</v>
      </c>
      <c r="AA137" s="397" t="s">
        <v>68</v>
      </c>
    </row>
    <row r="138" spans="2:27" s="248" customFormat="1" ht="15" x14ac:dyDescent="0.25">
      <c r="B138" s="395" t="s">
        <v>69</v>
      </c>
      <c r="C138" s="395" t="s">
        <v>70</v>
      </c>
      <c r="D138" s="401">
        <v>790</v>
      </c>
      <c r="E138" s="400">
        <v>2450</v>
      </c>
      <c r="F138" s="400">
        <v>1285</v>
      </c>
      <c r="G138" s="400">
        <v>1380</v>
      </c>
      <c r="H138" s="400">
        <v>1025</v>
      </c>
      <c r="I138" s="400">
        <v>1565</v>
      </c>
      <c r="J138" s="400">
        <v>1155</v>
      </c>
      <c r="K138" s="400">
        <v>1375</v>
      </c>
      <c r="L138" s="400">
        <v>1270</v>
      </c>
      <c r="M138" s="400">
        <v>1460</v>
      </c>
      <c r="N138" s="400">
        <v>1300</v>
      </c>
      <c r="O138" s="400">
        <v>1530</v>
      </c>
      <c r="P138" s="401">
        <v>875</v>
      </c>
      <c r="Q138" s="401">
        <v>735</v>
      </c>
      <c r="R138" s="400">
        <v>1130</v>
      </c>
      <c r="S138" s="401">
        <v>730</v>
      </c>
      <c r="T138" s="402">
        <v>480</v>
      </c>
      <c r="U138" s="402">
        <v>1455</v>
      </c>
      <c r="V138" s="402">
        <v>1350</v>
      </c>
      <c r="W138" s="402">
        <v>1475</v>
      </c>
      <c r="X138" s="402">
        <v>1065</v>
      </c>
      <c r="Y138" s="402">
        <v>1655</v>
      </c>
      <c r="Z138" s="402">
        <v>1380</v>
      </c>
      <c r="AA138" s="402">
        <v>1280</v>
      </c>
    </row>
    <row r="139" spans="2:27" s="248" customFormat="1" ht="15" x14ac:dyDescent="0.25">
      <c r="B139" s="395"/>
      <c r="C139" s="395" t="s">
        <v>71</v>
      </c>
      <c r="D139" s="401">
        <v>470</v>
      </c>
      <c r="E139" s="400">
        <v>1045</v>
      </c>
      <c r="F139" s="401">
        <v>995</v>
      </c>
      <c r="G139" s="400">
        <v>1095</v>
      </c>
      <c r="H139" s="400">
        <v>1270</v>
      </c>
      <c r="I139" s="401">
        <v>975</v>
      </c>
      <c r="J139" s="400">
        <v>1085</v>
      </c>
      <c r="K139" s="400">
        <v>1370</v>
      </c>
      <c r="L139" s="400">
        <v>1370</v>
      </c>
      <c r="M139" s="400">
        <v>1040</v>
      </c>
      <c r="N139" s="400">
        <v>1310</v>
      </c>
      <c r="O139" s="400">
        <v>1420</v>
      </c>
      <c r="P139" s="400">
        <v>1425</v>
      </c>
      <c r="Q139" s="401">
        <v>930</v>
      </c>
      <c r="R139" s="401">
        <v>965</v>
      </c>
      <c r="S139" s="400">
        <v>1065</v>
      </c>
      <c r="T139" s="400">
        <v>1070</v>
      </c>
      <c r="U139" s="402">
        <v>730</v>
      </c>
      <c r="V139" s="402">
        <v>1045</v>
      </c>
      <c r="W139" s="402">
        <v>1235</v>
      </c>
      <c r="X139" s="400">
        <v>1395</v>
      </c>
      <c r="Y139" s="402">
        <v>1155</v>
      </c>
      <c r="Z139" s="402">
        <v>1335</v>
      </c>
      <c r="AA139" s="402">
        <v>1380</v>
      </c>
    </row>
    <row r="140" spans="2:27" s="248" customFormat="1" ht="15" x14ac:dyDescent="0.25">
      <c r="B140" s="395"/>
      <c r="C140" s="396" t="s">
        <v>72</v>
      </c>
      <c r="D140" s="399">
        <f t="shared" ref="D140:W140" si="83">D138-D139</f>
        <v>320</v>
      </c>
      <c r="E140" s="399">
        <f t="shared" si="83"/>
        <v>1405</v>
      </c>
      <c r="F140" s="399">
        <f t="shared" si="83"/>
        <v>290</v>
      </c>
      <c r="G140" s="399">
        <f t="shared" si="83"/>
        <v>285</v>
      </c>
      <c r="H140" s="399">
        <f t="shared" si="83"/>
        <v>-245</v>
      </c>
      <c r="I140" s="399">
        <f t="shared" si="83"/>
        <v>590</v>
      </c>
      <c r="J140" s="399">
        <f t="shared" si="83"/>
        <v>70</v>
      </c>
      <c r="K140" s="399">
        <f t="shared" si="83"/>
        <v>5</v>
      </c>
      <c r="L140" s="399">
        <f t="shared" si="83"/>
        <v>-100</v>
      </c>
      <c r="M140" s="399">
        <f t="shared" si="83"/>
        <v>420</v>
      </c>
      <c r="N140" s="399">
        <f t="shared" si="83"/>
        <v>-10</v>
      </c>
      <c r="O140" s="399">
        <f t="shared" si="83"/>
        <v>110</v>
      </c>
      <c r="P140" s="399">
        <f t="shared" si="83"/>
        <v>-550</v>
      </c>
      <c r="Q140" s="399">
        <f t="shared" si="83"/>
        <v>-195</v>
      </c>
      <c r="R140" s="399">
        <f t="shared" si="83"/>
        <v>165</v>
      </c>
      <c r="S140" s="399">
        <f t="shared" si="83"/>
        <v>-335</v>
      </c>
      <c r="T140" s="399">
        <f t="shared" si="83"/>
        <v>-590</v>
      </c>
      <c r="U140" s="399">
        <f t="shared" si="83"/>
        <v>725</v>
      </c>
      <c r="V140" s="399">
        <f t="shared" si="83"/>
        <v>305</v>
      </c>
      <c r="W140" s="399">
        <f t="shared" si="83"/>
        <v>240</v>
      </c>
      <c r="X140" s="399">
        <f t="shared" ref="X140:AA140" si="84">X138-X139</f>
        <v>-330</v>
      </c>
      <c r="Y140" s="399">
        <f t="shared" si="84"/>
        <v>500</v>
      </c>
      <c r="Z140" s="399">
        <f t="shared" si="84"/>
        <v>45</v>
      </c>
      <c r="AA140" s="399">
        <f t="shared" si="84"/>
        <v>-100</v>
      </c>
    </row>
    <row r="141" spans="2:27" s="248" customFormat="1" x14ac:dyDescent="0.25"/>
    <row r="142" spans="2:27" s="248" customFormat="1" ht="15" x14ac:dyDescent="0.25">
      <c r="B142" s="395"/>
      <c r="C142" s="395"/>
      <c r="D142" s="435">
        <v>2017</v>
      </c>
      <c r="E142" s="435"/>
      <c r="F142" s="435"/>
      <c r="G142" s="435"/>
      <c r="H142" s="435">
        <v>2018</v>
      </c>
      <c r="I142" s="435"/>
      <c r="J142" s="435"/>
      <c r="K142" s="435"/>
      <c r="L142" s="435">
        <v>2019</v>
      </c>
      <c r="M142" s="435"/>
      <c r="N142" s="435"/>
      <c r="O142" s="435"/>
      <c r="P142" s="435">
        <v>2020</v>
      </c>
      <c r="Q142" s="435"/>
      <c r="R142" s="435"/>
      <c r="S142" s="435"/>
      <c r="T142" s="435">
        <v>2021</v>
      </c>
      <c r="U142" s="435"/>
      <c r="V142" s="396"/>
      <c r="W142" s="396"/>
      <c r="X142" s="435">
        <v>2022</v>
      </c>
      <c r="Y142" s="435"/>
      <c r="Z142" s="396"/>
      <c r="AA142" s="396"/>
    </row>
    <row r="143" spans="2:27" s="248" customFormat="1" ht="15" x14ac:dyDescent="0.25">
      <c r="B143" s="395"/>
      <c r="C143" s="395"/>
      <c r="D143" s="397" t="s">
        <v>65</v>
      </c>
      <c r="E143" s="397" t="s">
        <v>66</v>
      </c>
      <c r="F143" s="397" t="s">
        <v>67</v>
      </c>
      <c r="G143" s="397" t="s">
        <v>68</v>
      </c>
      <c r="H143" s="397" t="s">
        <v>65</v>
      </c>
      <c r="I143" s="397" t="s">
        <v>66</v>
      </c>
      <c r="J143" s="397" t="s">
        <v>67</v>
      </c>
      <c r="K143" s="397" t="s">
        <v>68</v>
      </c>
      <c r="L143" s="397" t="s">
        <v>65</v>
      </c>
      <c r="M143" s="397" t="s">
        <v>66</v>
      </c>
      <c r="N143" s="397" t="s">
        <v>67</v>
      </c>
      <c r="O143" s="397" t="s">
        <v>68</v>
      </c>
      <c r="P143" s="397" t="s">
        <v>65</v>
      </c>
      <c r="Q143" s="397" t="s">
        <v>66</v>
      </c>
      <c r="R143" s="397" t="s">
        <v>67</v>
      </c>
      <c r="S143" s="397" t="s">
        <v>68</v>
      </c>
      <c r="T143" s="397" t="s">
        <v>65</v>
      </c>
      <c r="U143" s="397" t="s">
        <v>66</v>
      </c>
      <c r="V143" s="397" t="s">
        <v>67</v>
      </c>
      <c r="W143" s="397" t="s">
        <v>68</v>
      </c>
      <c r="X143" s="397" t="s">
        <v>65</v>
      </c>
      <c r="Y143" s="397" t="s">
        <v>66</v>
      </c>
      <c r="Z143" s="397" t="s">
        <v>67</v>
      </c>
      <c r="AA143" s="397" t="s">
        <v>68</v>
      </c>
    </row>
    <row r="144" spans="2:27" s="248" customFormat="1" ht="15" x14ac:dyDescent="0.25">
      <c r="B144" s="395" t="s">
        <v>69</v>
      </c>
      <c r="C144" s="395" t="s">
        <v>70</v>
      </c>
      <c r="D144" s="400">
        <v>360</v>
      </c>
      <c r="E144" s="400">
        <v>240</v>
      </c>
      <c r="F144" s="400">
        <v>430</v>
      </c>
      <c r="G144" s="400">
        <v>430</v>
      </c>
      <c r="H144" s="400">
        <v>420</v>
      </c>
      <c r="I144" s="400">
        <v>275</v>
      </c>
      <c r="J144" s="400">
        <v>420</v>
      </c>
      <c r="K144" s="400">
        <v>435</v>
      </c>
      <c r="L144" s="400">
        <v>285</v>
      </c>
      <c r="M144" s="400">
        <v>205</v>
      </c>
      <c r="N144" s="400">
        <v>365</v>
      </c>
      <c r="O144" s="400">
        <v>310</v>
      </c>
      <c r="P144" s="400">
        <v>240</v>
      </c>
      <c r="Q144" s="400">
        <v>40</v>
      </c>
      <c r="R144" s="400">
        <v>435</v>
      </c>
      <c r="S144" s="400">
        <v>125</v>
      </c>
      <c r="T144" s="401">
        <v>110</v>
      </c>
      <c r="U144" s="402">
        <v>250</v>
      </c>
      <c r="V144" s="402">
        <v>600</v>
      </c>
      <c r="W144" s="402">
        <v>300</v>
      </c>
      <c r="X144" s="401">
        <v>210</v>
      </c>
      <c r="Y144" s="402">
        <v>350</v>
      </c>
      <c r="Z144" s="402">
        <v>605</v>
      </c>
      <c r="AA144" s="402">
        <v>390</v>
      </c>
    </row>
    <row r="145" spans="2:27" s="248" customFormat="1" ht="15" x14ac:dyDescent="0.25">
      <c r="B145" s="395"/>
      <c r="C145" s="395" t="s">
        <v>71</v>
      </c>
      <c r="D145" s="401">
        <v>380</v>
      </c>
      <c r="E145" s="401">
        <v>250</v>
      </c>
      <c r="F145" s="401">
        <v>415</v>
      </c>
      <c r="G145" s="401">
        <v>405</v>
      </c>
      <c r="H145" s="401">
        <v>385</v>
      </c>
      <c r="I145" s="401">
        <v>230</v>
      </c>
      <c r="J145" s="401">
        <v>465</v>
      </c>
      <c r="K145" s="401">
        <v>395</v>
      </c>
      <c r="L145" s="401">
        <v>305</v>
      </c>
      <c r="M145" s="401">
        <v>205</v>
      </c>
      <c r="N145" s="401">
        <v>330</v>
      </c>
      <c r="O145" s="401">
        <v>260</v>
      </c>
      <c r="P145" s="401">
        <v>340</v>
      </c>
      <c r="Q145" s="401">
        <v>70</v>
      </c>
      <c r="R145" s="401">
        <v>435</v>
      </c>
      <c r="S145" s="401">
        <v>115</v>
      </c>
      <c r="T145" s="401">
        <v>195</v>
      </c>
      <c r="U145" s="402">
        <v>240</v>
      </c>
      <c r="V145" s="402">
        <v>525</v>
      </c>
      <c r="W145" s="402">
        <v>280</v>
      </c>
      <c r="X145" s="401">
        <v>280</v>
      </c>
      <c r="Y145" s="402">
        <v>375</v>
      </c>
      <c r="Z145" s="402">
        <v>620</v>
      </c>
      <c r="AA145" s="402">
        <v>315</v>
      </c>
    </row>
    <row r="146" spans="2:27" s="248" customFormat="1" ht="15" x14ac:dyDescent="0.25">
      <c r="B146" s="395"/>
      <c r="C146" s="396" t="s">
        <v>72</v>
      </c>
      <c r="D146" s="399">
        <f t="shared" ref="D146:W146" si="85">D144-D145</f>
        <v>-20</v>
      </c>
      <c r="E146" s="399">
        <f t="shared" si="85"/>
        <v>-10</v>
      </c>
      <c r="F146" s="399">
        <f t="shared" si="85"/>
        <v>15</v>
      </c>
      <c r="G146" s="399">
        <f t="shared" si="85"/>
        <v>25</v>
      </c>
      <c r="H146" s="399">
        <f t="shared" si="85"/>
        <v>35</v>
      </c>
      <c r="I146" s="399">
        <f t="shared" si="85"/>
        <v>45</v>
      </c>
      <c r="J146" s="399">
        <f t="shared" si="85"/>
        <v>-45</v>
      </c>
      <c r="K146" s="399">
        <f t="shared" si="85"/>
        <v>40</v>
      </c>
      <c r="L146" s="399">
        <f t="shared" si="85"/>
        <v>-20</v>
      </c>
      <c r="M146" s="399">
        <f t="shared" si="85"/>
        <v>0</v>
      </c>
      <c r="N146" s="399">
        <f t="shared" si="85"/>
        <v>35</v>
      </c>
      <c r="O146" s="399">
        <f t="shared" si="85"/>
        <v>50</v>
      </c>
      <c r="P146" s="399">
        <f t="shared" si="85"/>
        <v>-100</v>
      </c>
      <c r="Q146" s="399">
        <f t="shared" si="85"/>
        <v>-30</v>
      </c>
      <c r="R146" s="399">
        <f t="shared" si="85"/>
        <v>0</v>
      </c>
      <c r="S146" s="399">
        <f t="shared" si="85"/>
        <v>10</v>
      </c>
      <c r="T146" s="399">
        <f t="shared" si="85"/>
        <v>-85</v>
      </c>
      <c r="U146" s="399">
        <f t="shared" si="85"/>
        <v>10</v>
      </c>
      <c r="V146" s="399">
        <f t="shared" si="85"/>
        <v>75</v>
      </c>
      <c r="W146" s="399">
        <f t="shared" si="85"/>
        <v>20</v>
      </c>
      <c r="X146" s="399">
        <f t="shared" ref="X146:AA146" si="86">X144-X145</f>
        <v>-70</v>
      </c>
      <c r="Y146" s="399">
        <f t="shared" si="86"/>
        <v>-25</v>
      </c>
      <c r="Z146" s="399">
        <f t="shared" si="86"/>
        <v>-15</v>
      </c>
      <c r="AA146" s="399">
        <f t="shared" si="86"/>
        <v>75</v>
      </c>
    </row>
    <row r="147" spans="2:27" s="248" customFormat="1" x14ac:dyDescent="0.25"/>
    <row r="148" spans="2:27" s="248" customFormat="1" x14ac:dyDescent="0.25"/>
    <row r="149" spans="2:27" s="248" customFormat="1" x14ac:dyDescent="0.25"/>
    <row r="150" spans="2:27" s="248" customFormat="1" x14ac:dyDescent="0.25"/>
    <row r="151" spans="2:27" s="248" customFormat="1" x14ac:dyDescent="0.25"/>
  </sheetData>
  <sheetProtection sheet="1" objects="1" scenarios="1"/>
  <mergeCells count="54">
    <mergeCell ref="T130:U130"/>
    <mergeCell ref="T136:U136"/>
    <mergeCell ref="T142:U142"/>
    <mergeCell ref="B2:J2"/>
    <mergeCell ref="B4:J4"/>
    <mergeCell ref="B6:B7"/>
    <mergeCell ref="C6:E6"/>
    <mergeCell ref="F6:H6"/>
    <mergeCell ref="I6:J6"/>
    <mergeCell ref="L6:L7"/>
    <mergeCell ref="B12:J12"/>
    <mergeCell ref="B14:B15"/>
    <mergeCell ref="C14:E14"/>
    <mergeCell ref="F14:H14"/>
    <mergeCell ref="I14:J14"/>
    <mergeCell ref="L14:L15"/>
    <mergeCell ref="B40:B41"/>
    <mergeCell ref="C40:E40"/>
    <mergeCell ref="F40:H40"/>
    <mergeCell ref="I40:J40"/>
    <mergeCell ref="L40:L41"/>
    <mergeCell ref="B27:B28"/>
    <mergeCell ref="C27:E27"/>
    <mergeCell ref="F27:H27"/>
    <mergeCell ref="I27:J27"/>
    <mergeCell ref="L27:L28"/>
    <mergeCell ref="B54:M54"/>
    <mergeCell ref="B56:M56"/>
    <mergeCell ref="B58:B59"/>
    <mergeCell ref="C58:E58"/>
    <mergeCell ref="F58:H58"/>
    <mergeCell ref="I58:K58"/>
    <mergeCell ref="L58:M58"/>
    <mergeCell ref="O58:O59"/>
    <mergeCell ref="B66:M66"/>
    <mergeCell ref="B68:M68"/>
    <mergeCell ref="B70:B71"/>
    <mergeCell ref="C70:E70"/>
    <mergeCell ref="G70:I70"/>
    <mergeCell ref="K70:M70"/>
    <mergeCell ref="D130:G130"/>
    <mergeCell ref="H130:K130"/>
    <mergeCell ref="L130:O130"/>
    <mergeCell ref="P130:S130"/>
    <mergeCell ref="D136:G136"/>
    <mergeCell ref="H136:K136"/>
    <mergeCell ref="L136:O136"/>
    <mergeCell ref="P136:S136"/>
    <mergeCell ref="X136:Y136"/>
    <mergeCell ref="X142:Y142"/>
    <mergeCell ref="D142:G142"/>
    <mergeCell ref="H142:K142"/>
    <mergeCell ref="L142:O142"/>
    <mergeCell ref="P142:S142"/>
  </mergeCells>
  <phoneticPr fontId="18" type="noConversion"/>
  <pageMargins left="0.7" right="0.7" top="0.75" bottom="0.75" header="0.3" footer="0.3"/>
  <pageSetup paperSize="9"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2409-8C4B-4A33-A9C8-F6DBD5819AD5}">
  <sheetPr codeName="Foglio16">
    <tabColor theme="0"/>
  </sheetPr>
  <dimension ref="B2:AM67"/>
  <sheetViews>
    <sheetView zoomScaleNormal="100" zoomScalePageLayoutView="125" workbookViewId="0">
      <selection activeCell="J35" sqref="J35"/>
    </sheetView>
  </sheetViews>
  <sheetFormatPr defaultColWidth="8.85546875" defaultRowHeight="13.5" x14ac:dyDescent="0.25"/>
  <cols>
    <col min="1" max="1" width="4.7109375" style="2" customWidth="1"/>
    <col min="2" max="2" width="34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7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2:14" ht="14.25" thickBot="1" x14ac:dyDescent="0.3"/>
    <row r="4" spans="2:14" ht="19.5" customHeight="1" thickBot="1" x14ac:dyDescent="0.3">
      <c r="B4" s="491" t="s">
        <v>180</v>
      </c>
      <c r="C4" s="492"/>
      <c r="D4" s="492"/>
      <c r="E4" s="493"/>
    </row>
    <row r="5" spans="2:14" ht="15.75" customHeight="1" thickBot="1" x14ac:dyDescent="0.3"/>
    <row r="6" spans="2:14" ht="14.25" customHeight="1" x14ac:dyDescent="0.25">
      <c r="B6" s="433" t="s">
        <v>121</v>
      </c>
      <c r="C6" s="496" t="s">
        <v>278</v>
      </c>
      <c r="D6" s="486" t="s">
        <v>290</v>
      </c>
      <c r="E6" s="454" t="s">
        <v>280</v>
      </c>
    </row>
    <row r="7" spans="2:14" ht="20.25" customHeight="1" x14ac:dyDescent="0.25">
      <c r="B7" s="434"/>
      <c r="C7" s="497"/>
      <c r="D7" s="487"/>
      <c r="E7" s="455"/>
    </row>
    <row r="8" spans="2:14" ht="23.25" customHeight="1" x14ac:dyDescent="0.25">
      <c r="B8" s="21" t="s">
        <v>207</v>
      </c>
      <c r="C8" s="135">
        <f>'[1]T-Mandamenti'!D10</f>
        <v>7402</v>
      </c>
      <c r="D8" s="67">
        <f>C8/$C$8</f>
        <v>1</v>
      </c>
      <c r="E8" s="57">
        <f>'[1]T-Mandamenti'!D10-'[1]T-Mandamenti'!C10</f>
        <v>-65</v>
      </c>
    </row>
    <row r="9" spans="2:14" ht="15.75" customHeight="1" x14ac:dyDescent="0.25">
      <c r="B9" s="23" t="s">
        <v>169</v>
      </c>
      <c r="C9" s="136">
        <f>'[1]T-Mandamenti'!D11</f>
        <v>1077</v>
      </c>
      <c r="D9" s="63">
        <f>C9/$C$8</f>
        <v>0.14550121588759796</v>
      </c>
      <c r="E9" s="48">
        <f>'[1]T-Mandamenti'!D11-'[1]T-Mandamenti'!C11</f>
        <v>-3</v>
      </c>
    </row>
    <row r="10" spans="2:14" ht="15.75" customHeight="1" x14ac:dyDescent="0.25">
      <c r="B10" s="23" t="s">
        <v>170</v>
      </c>
      <c r="C10" s="136">
        <f>'[1]T-Mandamenti'!D12</f>
        <v>646</v>
      </c>
      <c r="D10" s="63">
        <f>C10/$C$8</f>
        <v>8.727370980815996E-2</v>
      </c>
      <c r="E10" s="48">
        <f>'[1]T-Mandamenti'!D12-'[1]T-Mandamenti'!C12</f>
        <v>-6</v>
      </c>
    </row>
    <row r="11" spans="2:14" ht="15.75" customHeight="1" x14ac:dyDescent="0.25">
      <c r="B11" s="23" t="s">
        <v>3</v>
      </c>
      <c r="C11" s="136">
        <f>'[1]T-Mandamenti'!D13</f>
        <v>5223</v>
      </c>
      <c r="D11" s="63">
        <f>C11/$C$8</f>
        <v>0.70562010267495268</v>
      </c>
      <c r="E11" s="48">
        <f>'[1]T-Mandamenti'!D13-'[1]T-Mandamenti'!C13</f>
        <v>-59</v>
      </c>
    </row>
    <row r="12" spans="2:14" ht="14.25" customHeight="1" thickBot="1" x14ac:dyDescent="0.3">
      <c r="B12" s="24" t="s">
        <v>171</v>
      </c>
      <c r="C12" s="137">
        <f>'[1]T-Mandamenti'!D14</f>
        <v>456</v>
      </c>
      <c r="D12" s="64">
        <f>C12/$C$8</f>
        <v>6.1604971629289379E-2</v>
      </c>
      <c r="E12" s="49">
        <f>'[1]T-Mandamenti'!D14-'[1]T-Mandamenti'!C14</f>
        <v>3</v>
      </c>
    </row>
    <row r="13" spans="2:14" ht="15" thickBot="1" x14ac:dyDescent="0.3">
      <c r="B13" s="13"/>
      <c r="F13" s="42"/>
    </row>
    <row r="14" spans="2:14" ht="19.5" customHeight="1" thickBot="1" x14ac:dyDescent="0.3">
      <c r="B14" s="491" t="s">
        <v>181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3"/>
    </row>
    <row r="15" spans="2:14" x14ac:dyDescent="0.25">
      <c r="D15" s="194"/>
      <c r="E15" s="194"/>
      <c r="F15" s="194"/>
      <c r="G15" s="1"/>
    </row>
    <row r="16" spans="2:14" x14ac:dyDescent="0.25">
      <c r="B16" s="14"/>
      <c r="C16" s="458" t="s">
        <v>172</v>
      </c>
      <c r="D16" s="459"/>
      <c r="E16" s="460"/>
      <c r="F16" s="458" t="s">
        <v>173</v>
      </c>
      <c r="G16" s="459"/>
      <c r="H16" s="460"/>
      <c r="I16" s="458" t="s">
        <v>69</v>
      </c>
      <c r="J16" s="459"/>
      <c r="K16" s="460"/>
      <c r="L16" s="458" t="s">
        <v>174</v>
      </c>
      <c r="M16" s="459"/>
      <c r="N16" s="460"/>
    </row>
    <row r="17" spans="2:14" ht="14.25" thickBot="1" x14ac:dyDescent="0.3">
      <c r="B17" s="1"/>
      <c r="C17" s="461"/>
      <c r="D17" s="462"/>
      <c r="E17" s="463"/>
      <c r="F17" s="461"/>
      <c r="G17" s="462"/>
      <c r="H17" s="463"/>
      <c r="I17" s="464"/>
      <c r="J17" s="465"/>
      <c r="K17" s="466"/>
      <c r="L17" s="464"/>
      <c r="M17" s="465"/>
      <c r="N17" s="466"/>
    </row>
    <row r="18" spans="2:14" ht="14.25" customHeight="1" x14ac:dyDescent="0.25">
      <c r="B18" s="433" t="s">
        <v>110</v>
      </c>
      <c r="C18" s="496" t="s">
        <v>278</v>
      </c>
      <c r="D18" s="486" t="s">
        <v>290</v>
      </c>
      <c r="E18" s="454" t="s">
        <v>280</v>
      </c>
      <c r="F18" s="496" t="s">
        <v>278</v>
      </c>
      <c r="G18" s="486" t="s">
        <v>290</v>
      </c>
      <c r="H18" s="454" t="s">
        <v>280</v>
      </c>
      <c r="I18" s="496" t="s">
        <v>278</v>
      </c>
      <c r="J18" s="486" t="s">
        <v>290</v>
      </c>
      <c r="K18" s="454" t="s">
        <v>280</v>
      </c>
      <c r="L18" s="496" t="s">
        <v>278</v>
      </c>
      <c r="M18" s="486" t="s">
        <v>290</v>
      </c>
      <c r="N18" s="454" t="s">
        <v>280</v>
      </c>
    </row>
    <row r="19" spans="2:14" ht="22.5" customHeight="1" x14ac:dyDescent="0.25">
      <c r="B19" s="434"/>
      <c r="C19" s="497"/>
      <c r="D19" s="487"/>
      <c r="E19" s="455"/>
      <c r="F19" s="497"/>
      <c r="G19" s="487"/>
      <c r="H19" s="455"/>
      <c r="I19" s="497"/>
      <c r="J19" s="487"/>
      <c r="K19" s="455"/>
      <c r="L19" s="497"/>
      <c r="M19" s="487"/>
      <c r="N19" s="455"/>
    </row>
    <row r="20" spans="2:14" ht="23.25" customHeight="1" x14ac:dyDescent="0.25">
      <c r="B20" s="21" t="s">
        <v>114</v>
      </c>
      <c r="C20" s="135">
        <f>'[1]T-Mandamenti'!D22</f>
        <v>1077</v>
      </c>
      <c r="D20" s="59">
        <f>C20/$C$20</f>
        <v>1</v>
      </c>
      <c r="E20" s="46">
        <f>'[1]T-Mandamenti'!D22-'[1]T-Mandamenti'!C22</f>
        <v>-3</v>
      </c>
      <c r="F20" s="135">
        <f>'[1]T-Mandamenti'!F22</f>
        <v>646</v>
      </c>
      <c r="G20" s="59">
        <f>F20/$F$20</f>
        <v>1</v>
      </c>
      <c r="H20" s="46">
        <f>'[1]T-Mandamenti'!F22-'[1]T-Mandamenti'!E22</f>
        <v>-6</v>
      </c>
      <c r="I20" s="135">
        <f>'[1]T-Mandamenti'!H22</f>
        <v>5223</v>
      </c>
      <c r="J20" s="59">
        <f>I20/$I$20</f>
        <v>1</v>
      </c>
      <c r="K20" s="46">
        <f>'[1]T-Mandamenti'!H22-'[1]T-Mandamenti'!G22</f>
        <v>-59</v>
      </c>
      <c r="L20" s="135">
        <f>'[1]T-Mandamenti'!J22</f>
        <v>456</v>
      </c>
      <c r="M20" s="59">
        <f>L20/$L$20</f>
        <v>1</v>
      </c>
      <c r="N20" s="46">
        <f>'[1]T-Mandamenti'!J22-'[1]T-Mandamenti'!I22</f>
        <v>3</v>
      </c>
    </row>
    <row r="21" spans="2:14" ht="15" customHeight="1" x14ac:dyDescent="0.25">
      <c r="B21" s="180" t="s">
        <v>112</v>
      </c>
      <c r="C21" s="135">
        <f>'[1]T-Mandamenti'!D23</f>
        <v>881</v>
      </c>
      <c r="D21" s="68">
        <f>C21/$C$20</f>
        <v>0.81801299907149494</v>
      </c>
      <c r="E21" s="46">
        <f>'[1]T-Mandamenti'!D23-'[1]T-Mandamenti'!C23</f>
        <v>-1</v>
      </c>
      <c r="F21" s="135">
        <f>'[1]T-Mandamenti'!F23</f>
        <v>553</v>
      </c>
      <c r="G21" s="68">
        <f>F21/$F$20</f>
        <v>0.85603715170278638</v>
      </c>
      <c r="H21" s="46">
        <f>'[1]T-Mandamenti'!F23-'[1]T-Mandamenti'!E23</f>
        <v>-4</v>
      </c>
      <c r="I21" s="135">
        <f>'[1]T-Mandamenti'!H23</f>
        <v>4389</v>
      </c>
      <c r="J21" s="68">
        <f>I21/$I$20</f>
        <v>0.84032165422171168</v>
      </c>
      <c r="K21" s="46">
        <f>'[1]T-Mandamenti'!H23-'[1]T-Mandamenti'!G23</f>
        <v>-48</v>
      </c>
      <c r="L21" s="135">
        <f>'[1]T-Mandamenti'!J23</f>
        <v>383</v>
      </c>
      <c r="M21" s="68">
        <f>L21/$L$20</f>
        <v>0.83991228070175439</v>
      </c>
      <c r="N21" s="46">
        <f>'[1]T-Mandamenti'!J23-'[1]T-Mandamenti'!I23</f>
        <v>0</v>
      </c>
    </row>
    <row r="22" spans="2:14" x14ac:dyDescent="0.25">
      <c r="B22" s="107" t="s">
        <v>115</v>
      </c>
      <c r="C22" s="226">
        <f>'[1]T-Mandamenti'!D24</f>
        <v>76</v>
      </c>
      <c r="D22" s="110">
        <f t="shared" ref="D22:D28" si="0">C22/$C$20</f>
        <v>7.0566388115134632E-2</v>
      </c>
      <c r="E22" s="112">
        <f>'[1]T-Mandamenti'!D24-'[1]T-Mandamenti'!C24</f>
        <v>4</v>
      </c>
      <c r="F22" s="226">
        <f>'[1]T-Mandamenti'!F24</f>
        <v>26</v>
      </c>
      <c r="G22" s="110">
        <f t="shared" ref="G22:G28" si="1">F22/$F$20</f>
        <v>4.0247678018575851E-2</v>
      </c>
      <c r="H22" s="112">
        <f>'[1]T-Mandamenti'!F24-'[1]T-Mandamenti'!E24</f>
        <v>-2</v>
      </c>
      <c r="I22" s="226">
        <f>'[1]T-Mandamenti'!H24</f>
        <v>342</v>
      </c>
      <c r="J22" s="110">
        <f t="shared" ref="J22:J28" si="2">I22/$I$20</f>
        <v>6.547960941987363E-2</v>
      </c>
      <c r="K22" s="112">
        <f>'[1]T-Mandamenti'!H24-'[1]T-Mandamenti'!G24</f>
        <v>8</v>
      </c>
      <c r="L22" s="226">
        <f>'[1]T-Mandamenti'!J24</f>
        <v>30</v>
      </c>
      <c r="M22" s="110">
        <f t="shared" ref="M22:M28" si="3">L22/$L$20</f>
        <v>6.5789473684210523E-2</v>
      </c>
      <c r="N22" s="112">
        <f>'[1]T-Mandamenti'!J24-'[1]T-Mandamenti'!I24</f>
        <v>0</v>
      </c>
    </row>
    <row r="23" spans="2:14" x14ac:dyDescent="0.25">
      <c r="B23" s="107" t="s">
        <v>116</v>
      </c>
      <c r="C23" s="226">
        <f>'[1]T-Mandamenti'!D25</f>
        <v>773</v>
      </c>
      <c r="D23" s="110">
        <f t="shared" si="0"/>
        <v>0.71773444753946147</v>
      </c>
      <c r="E23" s="112">
        <f>'[1]T-Mandamenti'!D25-'[1]T-Mandamenti'!C25</f>
        <v>-4</v>
      </c>
      <c r="F23" s="226">
        <f>'[1]T-Mandamenti'!F25</f>
        <v>502</v>
      </c>
      <c r="G23" s="110">
        <f t="shared" si="1"/>
        <v>0.77708978328173373</v>
      </c>
      <c r="H23" s="112">
        <f>'[1]T-Mandamenti'!F25-'[1]T-Mandamenti'!E25</f>
        <v>-1</v>
      </c>
      <c r="I23" s="226">
        <f>'[1]T-Mandamenti'!H25</f>
        <v>3820</v>
      </c>
      <c r="J23" s="110">
        <f t="shared" si="2"/>
        <v>0.73138043270151254</v>
      </c>
      <c r="K23" s="112">
        <f>'[1]T-Mandamenti'!H25-'[1]T-Mandamenti'!G25</f>
        <v>-51</v>
      </c>
      <c r="L23" s="226">
        <f>'[1]T-Mandamenti'!J25</f>
        <v>340</v>
      </c>
      <c r="M23" s="110">
        <f t="shared" si="3"/>
        <v>0.74561403508771928</v>
      </c>
      <c r="N23" s="112">
        <f>'[1]T-Mandamenti'!J25-'[1]T-Mandamenti'!I25</f>
        <v>-1</v>
      </c>
    </row>
    <row r="24" spans="2:14" x14ac:dyDescent="0.25">
      <c r="B24" s="107" t="s">
        <v>117</v>
      </c>
      <c r="C24" s="226">
        <f>'[1]T-Mandamenti'!D26</f>
        <v>21</v>
      </c>
      <c r="D24" s="110">
        <f t="shared" si="0"/>
        <v>1.9498607242339833E-2</v>
      </c>
      <c r="E24" s="112">
        <f>'[1]T-Mandamenti'!D26-'[1]T-Mandamenti'!C26</f>
        <v>0</v>
      </c>
      <c r="F24" s="226">
        <f>'[1]T-Mandamenti'!F26</f>
        <v>16</v>
      </c>
      <c r="G24" s="110">
        <f t="shared" si="1"/>
        <v>2.4767801857585141E-2</v>
      </c>
      <c r="H24" s="112">
        <f>'[1]T-Mandamenti'!F26-'[1]T-Mandamenti'!E26</f>
        <v>-1</v>
      </c>
      <c r="I24" s="226">
        <f>'[1]T-Mandamenti'!H26</f>
        <v>157</v>
      </c>
      <c r="J24" s="110">
        <f t="shared" si="2"/>
        <v>3.0059352862339652E-2</v>
      </c>
      <c r="K24" s="112">
        <f>'[1]T-Mandamenti'!H26-'[1]T-Mandamenti'!G26</f>
        <v>-4</v>
      </c>
      <c r="L24" s="226">
        <f>'[1]T-Mandamenti'!J26</f>
        <v>8</v>
      </c>
      <c r="M24" s="110">
        <f t="shared" si="3"/>
        <v>1.7543859649122806E-2</v>
      </c>
      <c r="N24" s="112">
        <f>'[1]T-Mandamenti'!J26-'[1]T-Mandamenti'!I26</f>
        <v>0</v>
      </c>
    </row>
    <row r="25" spans="2:14" x14ac:dyDescent="0.25">
      <c r="B25" s="107" t="s">
        <v>118</v>
      </c>
      <c r="C25" s="226">
        <f>'[1]T-Mandamenti'!D27</f>
        <v>11</v>
      </c>
      <c r="D25" s="110">
        <f t="shared" si="0"/>
        <v>1.021355617455896E-2</v>
      </c>
      <c r="E25" s="112">
        <f>'[1]T-Mandamenti'!D27-'[1]T-Mandamenti'!C27</f>
        <v>-1</v>
      </c>
      <c r="F25" s="226">
        <f>'[1]T-Mandamenti'!F27</f>
        <v>9</v>
      </c>
      <c r="G25" s="110">
        <f t="shared" si="1"/>
        <v>1.393188854489164E-2</v>
      </c>
      <c r="H25" s="112">
        <f>'[1]T-Mandamenti'!F27-'[1]T-Mandamenti'!E27</f>
        <v>0</v>
      </c>
      <c r="I25" s="226">
        <f>'[1]T-Mandamenti'!H27</f>
        <v>70</v>
      </c>
      <c r="J25" s="110">
        <f t="shared" si="2"/>
        <v>1.3402259237985832E-2</v>
      </c>
      <c r="K25" s="112">
        <f>'[1]T-Mandamenti'!H27-'[1]T-Mandamenti'!G27</f>
        <v>-1</v>
      </c>
      <c r="L25" s="226">
        <f>'[1]T-Mandamenti'!J27</f>
        <v>5</v>
      </c>
      <c r="M25" s="110">
        <f t="shared" si="3"/>
        <v>1.0964912280701754E-2</v>
      </c>
      <c r="N25" s="112">
        <f>'[1]T-Mandamenti'!J27-'[1]T-Mandamenti'!I27</f>
        <v>1</v>
      </c>
    </row>
    <row r="26" spans="2:14" x14ac:dyDescent="0.25">
      <c r="B26" s="180" t="s">
        <v>113</v>
      </c>
      <c r="C26" s="135">
        <f>'[1]T-Mandamenti'!D28</f>
        <v>196</v>
      </c>
      <c r="D26" s="68">
        <f t="shared" si="0"/>
        <v>0.18198700092850512</v>
      </c>
      <c r="E26" s="46">
        <f>'[1]T-Mandamenti'!D28-'[1]T-Mandamenti'!C28</f>
        <v>-2</v>
      </c>
      <c r="F26" s="135">
        <f>'[1]T-Mandamenti'!F28</f>
        <v>93</v>
      </c>
      <c r="G26" s="68">
        <f t="shared" si="1"/>
        <v>0.14396284829721362</v>
      </c>
      <c r="H26" s="46">
        <f>'[1]T-Mandamenti'!F28-'[1]T-Mandamenti'!E28</f>
        <v>-2</v>
      </c>
      <c r="I26" s="135">
        <f>'[1]T-Mandamenti'!H28</f>
        <v>834</v>
      </c>
      <c r="J26" s="68">
        <f t="shared" si="2"/>
        <v>0.15967834577828835</v>
      </c>
      <c r="K26" s="46">
        <f>'[1]T-Mandamenti'!H28-'[1]T-Mandamenti'!G28</f>
        <v>-11</v>
      </c>
      <c r="L26" s="135">
        <f>'[1]T-Mandamenti'!J28</f>
        <v>73</v>
      </c>
      <c r="M26" s="68">
        <f t="shared" si="3"/>
        <v>0.16008771929824561</v>
      </c>
      <c r="N26" s="46">
        <f>'[1]T-Mandamenti'!J28-'[1]T-Mandamenti'!I28</f>
        <v>3</v>
      </c>
    </row>
    <row r="27" spans="2:14" x14ac:dyDescent="0.25">
      <c r="B27" s="107" t="s">
        <v>119</v>
      </c>
      <c r="C27" s="226">
        <f>'[1]T-Mandamenti'!D29</f>
        <v>43</v>
      </c>
      <c r="D27" s="110">
        <f t="shared" si="0"/>
        <v>3.9925719591457756E-2</v>
      </c>
      <c r="E27" s="224">
        <f>'[1]T-Mandamenti'!D29-'[1]T-Mandamenti'!C29</f>
        <v>0</v>
      </c>
      <c r="F27" s="226">
        <f>'[1]T-Mandamenti'!F29</f>
        <v>15</v>
      </c>
      <c r="G27" s="110">
        <f t="shared" si="1"/>
        <v>2.3219814241486069E-2</v>
      </c>
      <c r="H27" s="224">
        <f>'[1]T-Mandamenti'!F29-'[1]T-Mandamenti'!E29</f>
        <v>0</v>
      </c>
      <c r="I27" s="226">
        <f>'[1]T-Mandamenti'!H29</f>
        <v>260</v>
      </c>
      <c r="J27" s="110">
        <f t="shared" si="2"/>
        <v>4.9779820026804519E-2</v>
      </c>
      <c r="K27" s="224">
        <f>'[1]T-Mandamenti'!H29-'[1]T-Mandamenti'!G29</f>
        <v>5</v>
      </c>
      <c r="L27" s="226">
        <f>'[1]T-Mandamenti'!J29</f>
        <v>27</v>
      </c>
      <c r="M27" s="110">
        <f t="shared" si="3"/>
        <v>5.921052631578947E-2</v>
      </c>
      <c r="N27" s="112">
        <f>'[1]T-Mandamenti'!J29-'[1]T-Mandamenti'!I29</f>
        <v>2</v>
      </c>
    </row>
    <row r="28" spans="2:14" ht="14.25" thickBot="1" x14ac:dyDescent="0.3">
      <c r="B28" s="143" t="s">
        <v>120</v>
      </c>
      <c r="C28" s="227">
        <f>'[1]T-Mandamenti'!D30</f>
        <v>153</v>
      </c>
      <c r="D28" s="195">
        <f t="shared" si="0"/>
        <v>0.14206128133704735</v>
      </c>
      <c r="E28" s="230">
        <f>'[1]T-Mandamenti'!D30-'[1]T-Mandamenti'!C30</f>
        <v>-2</v>
      </c>
      <c r="F28" s="227">
        <f>'[1]T-Mandamenti'!F30</f>
        <v>78</v>
      </c>
      <c r="G28" s="195">
        <f t="shared" si="1"/>
        <v>0.12074303405572756</v>
      </c>
      <c r="H28" s="230">
        <f>'[1]T-Mandamenti'!F30-'[1]T-Mandamenti'!E30</f>
        <v>-2</v>
      </c>
      <c r="I28" s="227">
        <f>'[1]T-Mandamenti'!H30</f>
        <v>574</v>
      </c>
      <c r="J28" s="195">
        <f t="shared" si="2"/>
        <v>0.10989852575148382</v>
      </c>
      <c r="K28" s="230">
        <f>'[1]T-Mandamenti'!H30-'[1]T-Mandamenti'!G30</f>
        <v>-16</v>
      </c>
      <c r="L28" s="227">
        <f>'[1]T-Mandamenti'!J30</f>
        <v>46</v>
      </c>
      <c r="M28" s="195">
        <f t="shared" si="3"/>
        <v>0.10087719298245613</v>
      </c>
      <c r="N28" s="147">
        <f>'[1]T-Mandamenti'!J30-'[1]T-Mandamenti'!I30</f>
        <v>1</v>
      </c>
    </row>
    <row r="29" spans="2:14" ht="14.25" x14ac:dyDescent="0.25">
      <c r="B29" s="1"/>
      <c r="D29" s="16"/>
      <c r="E29" s="16"/>
      <c r="F29" s="42"/>
      <c r="H29" s="19"/>
      <c r="I29" s="16"/>
      <c r="L29" s="16"/>
    </row>
    <row r="30" spans="2:14" x14ac:dyDescent="0.25">
      <c r="D30" s="194"/>
      <c r="E30" s="194"/>
      <c r="F30" s="194"/>
      <c r="G30" s="1"/>
      <c r="H30" s="194"/>
      <c r="I30" s="194"/>
    </row>
    <row r="31" spans="2:14" ht="65.25" customHeight="1" x14ac:dyDescent="0.25">
      <c r="B31" s="430" t="s">
        <v>286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</row>
    <row r="32" spans="2:14" ht="14.25" thickBot="1" x14ac:dyDescent="0.3">
      <c r="D32" s="194"/>
      <c r="E32" s="194"/>
      <c r="F32" s="194"/>
      <c r="G32" s="1"/>
      <c r="H32" s="194"/>
      <c r="I32" s="194"/>
    </row>
    <row r="33" spans="2:39" ht="19.5" customHeight="1" thickBot="1" x14ac:dyDescent="0.3">
      <c r="B33" s="491" t="s">
        <v>182</v>
      </c>
      <c r="C33" s="492"/>
      <c r="D33" s="492"/>
      <c r="E33" s="492"/>
      <c r="F33" s="492"/>
      <c r="G33" s="492"/>
      <c r="H33" s="493"/>
      <c r="I33" s="253"/>
      <c r="J33" s="72"/>
      <c r="L33" s="247"/>
      <c r="M33" s="247"/>
      <c r="N33" s="247"/>
      <c r="O33" s="247"/>
      <c r="P33" s="251"/>
      <c r="Q33" s="13"/>
    </row>
    <row r="34" spans="2:39" s="72" customFormat="1" ht="14.25" x14ac:dyDescent="0.25">
      <c r="I34" s="253"/>
      <c r="L34" s="248"/>
      <c r="M34" s="248"/>
      <c r="N34" s="247"/>
      <c r="O34" s="247"/>
      <c r="P34" s="251"/>
      <c r="Q34" s="1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s="72" customFormat="1" ht="32.25" customHeight="1" thickBot="1" x14ac:dyDescent="0.3">
      <c r="B35" s="443" t="s">
        <v>58</v>
      </c>
      <c r="C35" s="437" t="s">
        <v>26</v>
      </c>
      <c r="D35" s="439"/>
      <c r="E35" s="437" t="s">
        <v>27</v>
      </c>
      <c r="F35" s="439"/>
      <c r="G35" s="440" t="s">
        <v>35</v>
      </c>
      <c r="H35" s="439"/>
      <c r="I35" s="253"/>
      <c r="K35" s="2"/>
      <c r="L35" s="436" t="s">
        <v>58</v>
      </c>
      <c r="M35" s="382" t="s">
        <v>84</v>
      </c>
      <c r="N35" s="382" t="s">
        <v>85</v>
      </c>
      <c r="O35" s="383" t="s">
        <v>35</v>
      </c>
      <c r="P35" s="251"/>
      <c r="Q35" s="1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ht="32.25" customHeight="1" x14ac:dyDescent="0.25">
      <c r="B36" s="442"/>
      <c r="C36" s="141" t="s">
        <v>278</v>
      </c>
      <c r="D36" s="36" t="s">
        <v>280</v>
      </c>
      <c r="E36" s="141" t="s">
        <v>278</v>
      </c>
      <c r="F36" s="36" t="s">
        <v>280</v>
      </c>
      <c r="G36" s="141" t="s">
        <v>278</v>
      </c>
      <c r="H36" s="35" t="s">
        <v>281</v>
      </c>
      <c r="I36" s="251"/>
      <c r="K36" s="371"/>
      <c r="L36" s="448"/>
      <c r="M36" s="385" t="s">
        <v>282</v>
      </c>
      <c r="N36" s="385" t="s">
        <v>282</v>
      </c>
      <c r="O36" s="385" t="s">
        <v>282</v>
      </c>
      <c r="P36" s="251"/>
      <c r="Q36" s="13"/>
    </row>
    <row r="37" spans="2:39" s="72" customFormat="1" ht="27" customHeight="1" x14ac:dyDescent="0.25">
      <c r="B37" s="88" t="s">
        <v>57</v>
      </c>
      <c r="C37" s="155">
        <v>2815</v>
      </c>
      <c r="D37" s="51">
        <f>C37-M37</f>
        <v>60</v>
      </c>
      <c r="E37" s="158">
        <v>2630</v>
      </c>
      <c r="F37" s="51">
        <f>E37-N37</f>
        <v>-10</v>
      </c>
      <c r="G37" s="158">
        <f>C37-E37</f>
        <v>185</v>
      </c>
      <c r="H37" s="73">
        <f>G37-O37</f>
        <v>70</v>
      </c>
      <c r="I37" s="253"/>
      <c r="L37" s="389" t="s">
        <v>57</v>
      </c>
      <c r="M37" s="390">
        <v>2755</v>
      </c>
      <c r="N37" s="391">
        <v>2640</v>
      </c>
      <c r="O37" s="391">
        <f>M37-N37</f>
        <v>115</v>
      </c>
      <c r="P37" s="251"/>
      <c r="Q37" s="1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s="72" customFormat="1" ht="14.25" x14ac:dyDescent="0.25">
      <c r="B38" s="23" t="s">
        <v>169</v>
      </c>
      <c r="C38" s="156">
        <v>755</v>
      </c>
      <c r="D38" s="51">
        <f>C38-M38</f>
        <v>70</v>
      </c>
      <c r="E38" s="156">
        <v>750</v>
      </c>
      <c r="F38" s="51">
        <f>E38-N38</f>
        <v>60</v>
      </c>
      <c r="G38" s="159">
        <f>C38-E38</f>
        <v>5</v>
      </c>
      <c r="H38" s="73">
        <f>G38-O38</f>
        <v>10</v>
      </c>
      <c r="I38" s="253"/>
      <c r="L38" s="387" t="s">
        <v>169</v>
      </c>
      <c r="M38" s="388">
        <v>685</v>
      </c>
      <c r="N38" s="388">
        <v>690</v>
      </c>
      <c r="O38" s="391">
        <f t="shared" ref="O38:O41" si="4">M38-N38</f>
        <v>-5</v>
      </c>
      <c r="P38" s="251"/>
      <c r="Q38" s="1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s="72" customFormat="1" ht="14.25" x14ac:dyDescent="0.25">
      <c r="B39" s="23" t="s">
        <v>170</v>
      </c>
      <c r="C39" s="156">
        <v>190</v>
      </c>
      <c r="D39" s="51">
        <f>C39-M39</f>
        <v>-25</v>
      </c>
      <c r="E39" s="156">
        <v>190</v>
      </c>
      <c r="F39" s="51">
        <f>E39-N39</f>
        <v>-25</v>
      </c>
      <c r="G39" s="159">
        <f>C39-E39</f>
        <v>0</v>
      </c>
      <c r="H39" s="73">
        <f>G39-O39</f>
        <v>0</v>
      </c>
      <c r="I39" s="253"/>
      <c r="L39" s="387" t="s">
        <v>170</v>
      </c>
      <c r="M39" s="388">
        <v>215</v>
      </c>
      <c r="N39" s="388">
        <v>215</v>
      </c>
      <c r="O39" s="391">
        <f t="shared" si="4"/>
        <v>0</v>
      </c>
      <c r="P39" s="251"/>
      <c r="Q39" s="1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s="72" customFormat="1" ht="14.25" x14ac:dyDescent="0.25">
      <c r="B40" s="23" t="s">
        <v>3</v>
      </c>
      <c r="C40" s="156">
        <v>1750</v>
      </c>
      <c r="D40" s="51">
        <f>C40-M40</f>
        <v>5</v>
      </c>
      <c r="E40" s="156">
        <v>1585</v>
      </c>
      <c r="F40" s="51">
        <f>E40-N40</f>
        <v>-10</v>
      </c>
      <c r="G40" s="159">
        <f>C40-E40</f>
        <v>165</v>
      </c>
      <c r="H40" s="73">
        <f>G40-O40</f>
        <v>15</v>
      </c>
      <c r="I40" s="253"/>
      <c r="L40" s="387" t="s">
        <v>3</v>
      </c>
      <c r="M40" s="388">
        <v>1745</v>
      </c>
      <c r="N40" s="388">
        <v>1595</v>
      </c>
      <c r="O40" s="391">
        <f t="shared" si="4"/>
        <v>150</v>
      </c>
      <c r="P40" s="251"/>
      <c r="Q40" s="1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72" customFormat="1" ht="15" thickBot="1" x14ac:dyDescent="0.3">
      <c r="B41" s="24" t="s">
        <v>171</v>
      </c>
      <c r="C41" s="157">
        <v>125</v>
      </c>
      <c r="D41" s="197">
        <f>C41-M41</f>
        <v>20</v>
      </c>
      <c r="E41" s="157">
        <v>110</v>
      </c>
      <c r="F41" s="197">
        <f>E41-N41</f>
        <v>-30</v>
      </c>
      <c r="G41" s="160">
        <f>C41-E41</f>
        <v>15</v>
      </c>
      <c r="H41" s="105">
        <f>G41-O41</f>
        <v>50</v>
      </c>
      <c r="I41" s="253"/>
      <c r="L41" s="387" t="s">
        <v>171</v>
      </c>
      <c r="M41" s="388">
        <v>105</v>
      </c>
      <c r="N41" s="388">
        <v>140</v>
      </c>
      <c r="O41" s="391">
        <f t="shared" si="4"/>
        <v>-35</v>
      </c>
      <c r="P41" s="251"/>
      <c r="Q41" s="1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s="72" customFormat="1" ht="14.25" x14ac:dyDescent="0.25">
      <c r="I42" s="253"/>
      <c r="L42" s="248"/>
      <c r="M42" s="248"/>
      <c r="N42" s="247"/>
      <c r="O42" s="247"/>
      <c r="P42" s="251"/>
      <c r="Q42" s="1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s="72" customFormat="1" ht="32.25" customHeight="1" thickBot="1" x14ac:dyDescent="0.3">
      <c r="B43" s="443" t="s">
        <v>60</v>
      </c>
      <c r="C43" s="437" t="s">
        <v>26</v>
      </c>
      <c r="D43" s="439"/>
      <c r="E43" s="437" t="s">
        <v>27</v>
      </c>
      <c r="F43" s="439"/>
      <c r="G43" s="440" t="s">
        <v>35</v>
      </c>
      <c r="H43" s="439"/>
      <c r="I43" s="253"/>
      <c r="K43" s="2"/>
      <c r="L43" s="436" t="s">
        <v>60</v>
      </c>
      <c r="M43" s="382" t="s">
        <v>84</v>
      </c>
      <c r="N43" s="382" t="s">
        <v>85</v>
      </c>
      <c r="O43" s="383" t="s">
        <v>35</v>
      </c>
      <c r="P43" s="251"/>
      <c r="Q43" s="1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ht="32.25" customHeight="1" x14ac:dyDescent="0.25">
      <c r="B44" s="442"/>
      <c r="C44" s="141" t="s">
        <v>278</v>
      </c>
      <c r="D44" s="36" t="s">
        <v>280</v>
      </c>
      <c r="E44" s="141" t="s">
        <v>278</v>
      </c>
      <c r="F44" s="36" t="s">
        <v>280</v>
      </c>
      <c r="G44" s="141" t="s">
        <v>278</v>
      </c>
      <c r="H44" s="35" t="s">
        <v>281</v>
      </c>
      <c r="I44" s="253"/>
      <c r="J44" s="72"/>
      <c r="K44" s="371"/>
      <c r="L44" s="448"/>
      <c r="M44" s="385" t="s">
        <v>282</v>
      </c>
      <c r="N44" s="385" t="s">
        <v>282</v>
      </c>
      <c r="O44" s="385" t="s">
        <v>282</v>
      </c>
      <c r="P44" s="251"/>
      <c r="Q44" s="13"/>
    </row>
    <row r="45" spans="2:39" s="72" customFormat="1" ht="27" customHeight="1" x14ac:dyDescent="0.25">
      <c r="B45" s="88" t="s">
        <v>57</v>
      </c>
      <c r="C45" s="155">
        <v>1280</v>
      </c>
      <c r="D45" s="51">
        <f>C45-M45</f>
        <v>-195</v>
      </c>
      <c r="E45" s="158">
        <v>1380</v>
      </c>
      <c r="F45" s="51">
        <f>E45-N45</f>
        <v>145</v>
      </c>
      <c r="G45" s="158">
        <f>C45-E45</f>
        <v>-100</v>
      </c>
      <c r="H45" s="73">
        <f>G45-O45</f>
        <v>-340</v>
      </c>
      <c r="I45" s="253"/>
      <c r="L45" s="389" t="s">
        <v>57</v>
      </c>
      <c r="M45" s="390">
        <v>1475</v>
      </c>
      <c r="N45" s="391">
        <v>1235</v>
      </c>
      <c r="O45" s="391">
        <f t="shared" ref="O45:O49" si="5">M45-N45</f>
        <v>240</v>
      </c>
      <c r="P45" s="251"/>
      <c r="Q45" s="1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s="72" customFormat="1" ht="14.25" x14ac:dyDescent="0.25">
      <c r="B46" s="23" t="s">
        <v>169</v>
      </c>
      <c r="C46" s="156">
        <v>240</v>
      </c>
      <c r="D46" s="51">
        <f>C46-M46</f>
        <v>-50</v>
      </c>
      <c r="E46" s="156">
        <v>290</v>
      </c>
      <c r="F46" s="51">
        <f>E46-N46</f>
        <v>50</v>
      </c>
      <c r="G46" s="159">
        <f>C46-E46</f>
        <v>-50</v>
      </c>
      <c r="H46" s="73">
        <f>G46-O46</f>
        <v>-100</v>
      </c>
      <c r="I46" s="253"/>
      <c r="L46" s="387" t="s">
        <v>169</v>
      </c>
      <c r="M46" s="388">
        <v>290</v>
      </c>
      <c r="N46" s="388">
        <v>240</v>
      </c>
      <c r="O46" s="391">
        <f t="shared" si="5"/>
        <v>50</v>
      </c>
      <c r="P46" s="251"/>
      <c r="Q46" s="13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s="72" customFormat="1" ht="14.25" x14ac:dyDescent="0.25">
      <c r="B47" s="23" t="s">
        <v>170</v>
      </c>
      <c r="C47" s="156">
        <v>110</v>
      </c>
      <c r="D47" s="51">
        <f>C47-M47</f>
        <v>0</v>
      </c>
      <c r="E47" s="156">
        <v>110</v>
      </c>
      <c r="F47" s="51">
        <f>E47-N47</f>
        <v>5</v>
      </c>
      <c r="G47" s="159">
        <f>C47-E47</f>
        <v>0</v>
      </c>
      <c r="H47" s="73">
        <f>G47-O47</f>
        <v>-5</v>
      </c>
      <c r="I47" s="253"/>
      <c r="L47" s="387" t="s">
        <v>170</v>
      </c>
      <c r="M47" s="388">
        <v>110</v>
      </c>
      <c r="N47" s="388">
        <v>105</v>
      </c>
      <c r="O47" s="391">
        <f t="shared" si="5"/>
        <v>5</v>
      </c>
      <c r="P47" s="251"/>
      <c r="Q47" s="1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s="72" customFormat="1" ht="14.25" x14ac:dyDescent="0.25">
      <c r="B48" s="23" t="s">
        <v>3</v>
      </c>
      <c r="C48" s="156">
        <v>830</v>
      </c>
      <c r="D48" s="51">
        <f>C48-M48</f>
        <v>-145</v>
      </c>
      <c r="E48" s="156">
        <v>885</v>
      </c>
      <c r="F48" s="51">
        <f>E48-N48</f>
        <v>90</v>
      </c>
      <c r="G48" s="159">
        <f>C48-E48</f>
        <v>-55</v>
      </c>
      <c r="H48" s="73">
        <f>G48-O48</f>
        <v>-235</v>
      </c>
      <c r="I48" s="253"/>
      <c r="L48" s="387" t="s">
        <v>3</v>
      </c>
      <c r="M48" s="388">
        <v>975</v>
      </c>
      <c r="N48" s="388">
        <v>795</v>
      </c>
      <c r="O48" s="391">
        <f t="shared" si="5"/>
        <v>180</v>
      </c>
      <c r="P48" s="251"/>
      <c r="Q48" s="1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72" customFormat="1" ht="15" thickBot="1" x14ac:dyDescent="0.3">
      <c r="B49" s="24" t="s">
        <v>171</v>
      </c>
      <c r="C49" s="157">
        <v>100</v>
      </c>
      <c r="D49" s="197">
        <f>C49-M49</f>
        <v>0</v>
      </c>
      <c r="E49" s="157">
        <v>95</v>
      </c>
      <c r="F49" s="197">
        <f>E49-N49</f>
        <v>0</v>
      </c>
      <c r="G49" s="160">
        <f>C49-E49</f>
        <v>5</v>
      </c>
      <c r="H49" s="105">
        <f>G49-O49</f>
        <v>0</v>
      </c>
      <c r="I49" s="253"/>
      <c r="L49" s="387" t="s">
        <v>171</v>
      </c>
      <c r="M49" s="388">
        <v>100</v>
      </c>
      <c r="N49" s="388">
        <v>95</v>
      </c>
      <c r="O49" s="391">
        <f t="shared" si="5"/>
        <v>5</v>
      </c>
      <c r="P49" s="251"/>
      <c r="Q49" s="1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s="72" customFormat="1" ht="14.25" x14ac:dyDescent="0.25">
      <c r="I50" s="253"/>
      <c r="L50" s="248"/>
      <c r="M50" s="248"/>
      <c r="N50" s="248"/>
      <c r="O50" s="248"/>
      <c r="P50" s="253"/>
      <c r="Q50" s="286"/>
    </row>
    <row r="51" spans="2:39" s="72" customFormat="1" ht="32.25" customHeight="1" thickBot="1" x14ac:dyDescent="0.3">
      <c r="B51" s="443" t="s">
        <v>59</v>
      </c>
      <c r="C51" s="437" t="s">
        <v>26</v>
      </c>
      <c r="D51" s="439"/>
      <c r="E51" s="437" t="s">
        <v>27</v>
      </c>
      <c r="F51" s="439"/>
      <c r="G51" s="440" t="s">
        <v>35</v>
      </c>
      <c r="H51" s="439"/>
      <c r="I51" s="253"/>
      <c r="K51" s="2"/>
      <c r="L51" s="436" t="s">
        <v>59</v>
      </c>
      <c r="M51" s="382" t="s">
        <v>84</v>
      </c>
      <c r="N51" s="382" t="s">
        <v>85</v>
      </c>
      <c r="O51" s="383" t="s">
        <v>35</v>
      </c>
      <c r="P51" s="251"/>
      <c r="Q51" s="1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ht="32.25" customHeight="1" x14ac:dyDescent="0.25">
      <c r="B52" s="442"/>
      <c r="C52" s="141" t="s">
        <v>278</v>
      </c>
      <c r="D52" s="36" t="s">
        <v>280</v>
      </c>
      <c r="E52" s="141" t="s">
        <v>278</v>
      </c>
      <c r="F52" s="36" t="s">
        <v>280</v>
      </c>
      <c r="G52" s="141" t="s">
        <v>278</v>
      </c>
      <c r="H52" s="35" t="s">
        <v>281</v>
      </c>
      <c r="I52" s="253"/>
      <c r="J52" s="72"/>
      <c r="K52" s="371"/>
      <c r="L52" s="448"/>
      <c r="M52" s="385" t="s">
        <v>282</v>
      </c>
      <c r="N52" s="385" t="s">
        <v>282</v>
      </c>
      <c r="O52" s="385" t="s">
        <v>282</v>
      </c>
      <c r="P52" s="251"/>
      <c r="Q52" s="13"/>
    </row>
    <row r="53" spans="2:39" s="72" customFormat="1" ht="27" customHeight="1" x14ac:dyDescent="0.25">
      <c r="B53" s="88" t="s">
        <v>57</v>
      </c>
      <c r="C53" s="155">
        <v>390</v>
      </c>
      <c r="D53" s="51">
        <f>C53-M53</f>
        <v>90</v>
      </c>
      <c r="E53" s="158">
        <v>315</v>
      </c>
      <c r="F53" s="51">
        <f>E53-N53</f>
        <v>35</v>
      </c>
      <c r="G53" s="158">
        <f>C53-E53</f>
        <v>75</v>
      </c>
      <c r="H53" s="73">
        <f>G53-O53</f>
        <v>55</v>
      </c>
      <c r="I53" s="253"/>
      <c r="L53" s="389" t="s">
        <v>57</v>
      </c>
      <c r="M53" s="390">
        <v>300</v>
      </c>
      <c r="N53" s="391">
        <v>280</v>
      </c>
      <c r="O53" s="391">
        <f t="shared" ref="O53:O57" si="6">M53-N53</f>
        <v>20</v>
      </c>
      <c r="P53" s="251"/>
      <c r="Q53" s="1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4.25" x14ac:dyDescent="0.25">
      <c r="B54" s="23" t="s">
        <v>169</v>
      </c>
      <c r="C54" s="156">
        <v>215</v>
      </c>
      <c r="D54" s="51">
        <f>C54-M54</f>
        <v>0</v>
      </c>
      <c r="E54" s="156">
        <v>195</v>
      </c>
      <c r="F54" s="51">
        <f>E54-N54</f>
        <v>-25</v>
      </c>
      <c r="G54" s="159">
        <f>C54-E54</f>
        <v>20</v>
      </c>
      <c r="H54" s="73">
        <f>G54-O54</f>
        <v>25</v>
      </c>
      <c r="I54" s="253"/>
      <c r="L54" s="387" t="s">
        <v>169</v>
      </c>
      <c r="M54" s="388">
        <v>215</v>
      </c>
      <c r="N54" s="388">
        <v>220</v>
      </c>
      <c r="O54" s="391">
        <f t="shared" si="6"/>
        <v>-5</v>
      </c>
      <c r="P54" s="251"/>
      <c r="Q54" s="1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4.25" x14ac:dyDescent="0.25">
      <c r="B55" s="23" t="s">
        <v>170</v>
      </c>
      <c r="C55" s="156">
        <v>0</v>
      </c>
      <c r="D55" s="51">
        <f>C55-M55</f>
        <v>-5</v>
      </c>
      <c r="E55" s="156">
        <v>0</v>
      </c>
      <c r="F55" s="51">
        <f>E55-N55</f>
        <v>-5</v>
      </c>
      <c r="G55" s="159">
        <f>C55-E55</f>
        <v>0</v>
      </c>
      <c r="H55" s="73">
        <f>G55-O55</f>
        <v>0</v>
      </c>
      <c r="I55" s="253"/>
      <c r="L55" s="387" t="s">
        <v>170</v>
      </c>
      <c r="M55" s="388">
        <v>5</v>
      </c>
      <c r="N55" s="388">
        <v>5</v>
      </c>
      <c r="O55" s="391">
        <f t="shared" si="6"/>
        <v>0</v>
      </c>
      <c r="P55" s="251"/>
      <c r="Q55" s="1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14.25" x14ac:dyDescent="0.25">
      <c r="B56" s="23" t="s">
        <v>3</v>
      </c>
      <c r="C56" s="156">
        <v>165</v>
      </c>
      <c r="D56" s="51">
        <f>C56-M56</f>
        <v>90</v>
      </c>
      <c r="E56" s="156">
        <v>115</v>
      </c>
      <c r="F56" s="51">
        <f>E56-N56</f>
        <v>65</v>
      </c>
      <c r="G56" s="159">
        <f>C56-E56</f>
        <v>50</v>
      </c>
      <c r="H56" s="73">
        <f>G56-O56</f>
        <v>25</v>
      </c>
      <c r="I56" s="253"/>
      <c r="L56" s="387" t="s">
        <v>3</v>
      </c>
      <c r="M56" s="388">
        <v>75</v>
      </c>
      <c r="N56" s="388">
        <v>50</v>
      </c>
      <c r="O56" s="391">
        <f t="shared" si="6"/>
        <v>25</v>
      </c>
      <c r="P56" s="251"/>
      <c r="Q56" s="1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s="72" customFormat="1" ht="15" thickBot="1" x14ac:dyDescent="0.3">
      <c r="B57" s="24" t="s">
        <v>171</v>
      </c>
      <c r="C57" s="157">
        <v>15</v>
      </c>
      <c r="D57" s="197">
        <f>C57-M57</f>
        <v>5</v>
      </c>
      <c r="E57" s="157">
        <v>5</v>
      </c>
      <c r="F57" s="197">
        <f>E57-N57</f>
        <v>5</v>
      </c>
      <c r="G57" s="160">
        <f>C57-E57</f>
        <v>10</v>
      </c>
      <c r="H57" s="105">
        <f>G57-O57</f>
        <v>0</v>
      </c>
      <c r="I57" s="253"/>
      <c r="L57" s="387" t="s">
        <v>171</v>
      </c>
      <c r="M57" s="388">
        <v>10</v>
      </c>
      <c r="N57" s="388">
        <v>0</v>
      </c>
      <c r="O57" s="391">
        <f t="shared" si="6"/>
        <v>10</v>
      </c>
      <c r="P57" s="251"/>
      <c r="Q57" s="1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14.25" x14ac:dyDescent="0.25">
      <c r="I58" s="253"/>
      <c r="J58" s="72"/>
      <c r="L58" s="247"/>
      <c r="M58" s="247"/>
      <c r="N58" s="247"/>
      <c r="O58" s="247"/>
      <c r="P58" s="251"/>
      <c r="Q58" s="13"/>
    </row>
    <row r="59" spans="2:39" ht="14.25" x14ac:dyDescent="0.25">
      <c r="H59" s="296"/>
      <c r="I59" s="297"/>
      <c r="J59" s="376"/>
      <c r="K59" s="296"/>
      <c r="L59" s="247"/>
      <c r="M59" s="247"/>
      <c r="N59" s="247"/>
      <c r="O59" s="247"/>
      <c r="P59" s="251"/>
      <c r="Q59" s="13"/>
    </row>
    <row r="60" spans="2:39" x14ac:dyDescent="0.25">
      <c r="G60" s="296"/>
      <c r="H60" s="296"/>
      <c r="I60" s="298"/>
      <c r="J60" s="296"/>
      <c r="K60" s="296"/>
      <c r="L60" s="247"/>
      <c r="M60" s="247"/>
      <c r="N60" s="247"/>
      <c r="O60" s="247"/>
      <c r="P60" s="251"/>
      <c r="Q60" s="13"/>
    </row>
    <row r="61" spans="2:39" x14ac:dyDescent="0.25">
      <c r="G61" s="251"/>
      <c r="H61" s="296"/>
      <c r="I61" s="296"/>
      <c r="M61" s="251"/>
      <c r="N61" s="251"/>
      <c r="O61" s="251"/>
      <c r="P61" s="251"/>
      <c r="Q61" s="13"/>
    </row>
    <row r="62" spans="2:39" x14ac:dyDescent="0.25">
      <c r="G62" s="251"/>
      <c r="M62" s="251"/>
      <c r="N62" s="251"/>
      <c r="O62" s="251"/>
      <c r="P62" s="251"/>
      <c r="Q62" s="13"/>
    </row>
    <row r="63" spans="2:39" x14ac:dyDescent="0.25">
      <c r="M63" s="247"/>
      <c r="N63" s="247"/>
      <c r="O63" s="247"/>
      <c r="P63" s="13"/>
      <c r="Q63" s="13"/>
    </row>
    <row r="64" spans="2:39" x14ac:dyDescent="0.25">
      <c r="G64" s="296"/>
    </row>
    <row r="65" spans="6:10" x14ac:dyDescent="0.25">
      <c r="F65" s="296"/>
      <c r="G65" s="296"/>
      <c r="H65" s="296"/>
      <c r="I65" s="296"/>
    </row>
    <row r="66" spans="6:10" x14ac:dyDescent="0.25">
      <c r="H66" s="296"/>
      <c r="I66" s="296"/>
    </row>
    <row r="67" spans="6:10" x14ac:dyDescent="0.25">
      <c r="I67" s="296"/>
      <c r="J67" s="296"/>
    </row>
  </sheetData>
  <sheetProtection sheet="1" objects="1" scenarios="1"/>
  <mergeCells count="41">
    <mergeCell ref="E35:F35"/>
    <mergeCell ref="G35:H35"/>
    <mergeCell ref="L35:L36"/>
    <mergeCell ref="E18:E19"/>
    <mergeCell ref="F18:F19"/>
    <mergeCell ref="B31:N31"/>
    <mergeCell ref="B33:H33"/>
    <mergeCell ref="B35:B36"/>
    <mergeCell ref="C35:D35"/>
    <mergeCell ref="C18:C19"/>
    <mergeCell ref="G18:G19"/>
    <mergeCell ref="H18:H19"/>
    <mergeCell ref="J18:J19"/>
    <mergeCell ref="D18:D19"/>
    <mergeCell ref="B2:N2"/>
    <mergeCell ref="B6:B7"/>
    <mergeCell ref="C6:C7"/>
    <mergeCell ref="D6:D7"/>
    <mergeCell ref="E6:E7"/>
    <mergeCell ref="B4:E4"/>
    <mergeCell ref="B14:N14"/>
    <mergeCell ref="C16:E17"/>
    <mergeCell ref="F16:H17"/>
    <mergeCell ref="K18:K19"/>
    <mergeCell ref="B18:B19"/>
    <mergeCell ref="L16:N17"/>
    <mergeCell ref="N18:N19"/>
    <mergeCell ref="L18:L19"/>
    <mergeCell ref="I18:I19"/>
    <mergeCell ref="M18:M19"/>
    <mergeCell ref="I16:K17"/>
    <mergeCell ref="L51:L52"/>
    <mergeCell ref="B43:B44"/>
    <mergeCell ref="C43:D43"/>
    <mergeCell ref="E43:F43"/>
    <mergeCell ref="G43:H43"/>
    <mergeCell ref="L43:L44"/>
    <mergeCell ref="B51:B52"/>
    <mergeCell ref="C51:D51"/>
    <mergeCell ref="E51:F51"/>
    <mergeCell ref="G51:H5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EAEF-AC99-43C8-8845-715BBB305B8E}">
  <sheetPr codeName="Foglio12">
    <tabColor theme="7" tint="-0.249977111117893"/>
  </sheetPr>
  <dimension ref="B1:Y38"/>
  <sheetViews>
    <sheetView workbookViewId="0">
      <selection activeCell="R1" sqref="R1"/>
    </sheetView>
  </sheetViews>
  <sheetFormatPr defaultRowHeight="14.25" x14ac:dyDescent="0.2"/>
  <cols>
    <col min="1" max="1" width="5" style="254" customWidth="1"/>
    <col min="2" max="8" width="12.7109375" style="254" customWidth="1"/>
    <col min="9" max="9" width="5" style="254" customWidth="1"/>
    <col min="10" max="16384" width="9.140625" style="254"/>
  </cols>
  <sheetData>
    <row r="1" spans="2:25" ht="15" thickBot="1" x14ac:dyDescent="0.25"/>
    <row r="2" spans="2:25" s="2" customFormat="1" ht="42.75" customHeight="1" thickBot="1" x14ac:dyDescent="0.25">
      <c r="B2" s="498" t="s">
        <v>256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500"/>
      <c r="Q2" s="254"/>
      <c r="R2" s="254"/>
      <c r="S2" s="254"/>
      <c r="T2" s="254"/>
      <c r="U2" s="254"/>
      <c r="V2" s="254"/>
      <c r="W2" s="254"/>
      <c r="X2" s="254"/>
      <c r="Y2" s="254"/>
    </row>
    <row r="3" spans="2:25" ht="15" thickBot="1" x14ac:dyDescent="0.25"/>
    <row r="4" spans="2:25" ht="15.95" customHeight="1" x14ac:dyDescent="0.2">
      <c r="B4" s="409" t="s">
        <v>259</v>
      </c>
      <c r="C4" s="410"/>
      <c r="D4" s="410"/>
      <c r="E4" s="410"/>
      <c r="F4" s="410"/>
      <c r="G4" s="410"/>
      <c r="H4" s="411"/>
      <c r="I4" s="253"/>
      <c r="J4" s="409" t="s">
        <v>261</v>
      </c>
      <c r="K4" s="410"/>
      <c r="L4" s="410"/>
      <c r="M4" s="410"/>
      <c r="N4" s="410"/>
      <c r="O4" s="410"/>
      <c r="P4" s="411"/>
      <c r="Q4" s="253"/>
    </row>
    <row r="5" spans="2:25" ht="15.95" customHeight="1" x14ac:dyDescent="0.2">
      <c r="B5" s="472"/>
      <c r="C5" s="473"/>
      <c r="D5" s="473"/>
      <c r="E5" s="473"/>
      <c r="F5" s="473"/>
      <c r="G5" s="473"/>
      <c r="H5" s="474"/>
      <c r="I5" s="253"/>
      <c r="J5" s="472"/>
      <c r="K5" s="473"/>
      <c r="L5" s="473"/>
      <c r="M5" s="473"/>
      <c r="N5" s="473"/>
      <c r="O5" s="473"/>
      <c r="P5" s="474"/>
      <c r="Q5" s="253"/>
    </row>
    <row r="6" spans="2:25" ht="15.95" customHeight="1" x14ac:dyDescent="0.2">
      <c r="B6" s="256"/>
      <c r="C6" s="253"/>
      <c r="D6" s="253"/>
      <c r="E6" s="253"/>
      <c r="F6" s="253"/>
      <c r="G6" s="253"/>
      <c r="H6" s="255"/>
      <c r="I6" s="253"/>
      <c r="J6" s="256"/>
      <c r="K6" s="253"/>
      <c r="L6" s="253"/>
      <c r="M6" s="253"/>
      <c r="N6" s="253"/>
      <c r="O6" s="253"/>
      <c r="P6" s="255"/>
      <c r="Q6" s="253"/>
    </row>
    <row r="7" spans="2:25" ht="15.75" customHeight="1" x14ac:dyDescent="0.2">
      <c r="B7" s="257" t="s">
        <v>187</v>
      </c>
      <c r="C7" s="253"/>
      <c r="D7" s="253"/>
      <c r="E7" s="253"/>
      <c r="F7" s="253"/>
      <c r="G7" s="253"/>
      <c r="H7" s="255"/>
      <c r="I7" s="253"/>
      <c r="J7" s="257" t="s">
        <v>187</v>
      </c>
      <c r="K7" s="253"/>
      <c r="L7" s="253"/>
      <c r="M7" s="253"/>
      <c r="N7" s="253"/>
      <c r="O7" s="253"/>
      <c r="P7" s="255"/>
      <c r="Q7" s="253"/>
    </row>
    <row r="8" spans="2:25" ht="15.95" customHeight="1" x14ac:dyDescent="0.2">
      <c r="B8" s="258" t="s">
        <v>223</v>
      </c>
      <c r="C8" s="253"/>
      <c r="D8" s="253"/>
      <c r="E8" s="253"/>
      <c r="F8" s="253"/>
      <c r="G8" s="253"/>
      <c r="H8" s="255"/>
      <c r="I8" s="253"/>
      <c r="J8" s="258" t="s">
        <v>204</v>
      </c>
      <c r="K8" s="253"/>
      <c r="L8" s="253"/>
      <c r="M8" s="253"/>
      <c r="N8" s="253"/>
      <c r="O8" s="253"/>
      <c r="P8" s="255"/>
      <c r="Q8" s="253"/>
    </row>
    <row r="9" spans="2:25" ht="15.95" customHeight="1" x14ac:dyDescent="0.2">
      <c r="B9" s="258" t="s">
        <v>234</v>
      </c>
      <c r="C9" s="259"/>
      <c r="D9" s="259"/>
      <c r="E9" s="259"/>
      <c r="F9" s="259"/>
      <c r="G9" s="259"/>
      <c r="H9" s="260"/>
      <c r="I9" s="253"/>
      <c r="J9" s="258" t="s">
        <v>199</v>
      </c>
      <c r="K9" s="259"/>
      <c r="L9" s="259"/>
      <c r="M9" s="259"/>
      <c r="N9" s="259"/>
      <c r="O9" s="259"/>
      <c r="P9" s="260"/>
      <c r="Q9" s="253"/>
    </row>
    <row r="10" spans="2:25" ht="15.95" customHeight="1" x14ac:dyDescent="0.2">
      <c r="B10" s="258"/>
      <c r="C10" s="259"/>
      <c r="D10" s="259"/>
      <c r="E10" s="259"/>
      <c r="F10" s="259"/>
      <c r="G10" s="259"/>
      <c r="H10" s="260"/>
      <c r="I10" s="253"/>
      <c r="J10" s="258" t="s">
        <v>200</v>
      </c>
      <c r="K10" s="259"/>
      <c r="L10" s="259"/>
      <c r="M10" s="259"/>
      <c r="N10" s="259"/>
      <c r="O10" s="259"/>
      <c r="P10" s="260"/>
      <c r="Q10" s="253"/>
    </row>
    <row r="11" spans="2:25" ht="15.95" customHeight="1" x14ac:dyDescent="0.2">
      <c r="B11" s="257" t="s">
        <v>262</v>
      </c>
      <c r="C11" s="259"/>
      <c r="D11" s="259"/>
      <c r="E11" s="259"/>
      <c r="F11" s="259"/>
      <c r="G11" s="259"/>
      <c r="H11" s="260"/>
      <c r="I11" s="253"/>
      <c r="J11" s="258" t="s">
        <v>201</v>
      </c>
      <c r="K11" s="259"/>
      <c r="L11" s="259"/>
      <c r="M11" s="259"/>
      <c r="N11" s="259"/>
      <c r="O11" s="259"/>
      <c r="P11" s="260"/>
      <c r="Q11" s="253"/>
    </row>
    <row r="12" spans="2:25" ht="15.95" customHeight="1" x14ac:dyDescent="0.2">
      <c r="B12" s="258" t="s">
        <v>235</v>
      </c>
      <c r="C12" s="259"/>
      <c r="D12" s="259"/>
      <c r="E12" s="259"/>
      <c r="F12" s="259"/>
      <c r="G12" s="259"/>
      <c r="H12" s="260"/>
      <c r="I12" s="253"/>
      <c r="J12" s="258" t="s">
        <v>195</v>
      </c>
      <c r="K12" s="259"/>
      <c r="L12" s="259"/>
      <c r="M12" s="259"/>
      <c r="N12" s="259"/>
      <c r="O12" s="259"/>
      <c r="P12" s="260"/>
      <c r="Q12" s="253"/>
    </row>
    <row r="13" spans="2:25" ht="15.95" customHeight="1" x14ac:dyDescent="0.2">
      <c r="B13" s="258" t="s">
        <v>236</v>
      </c>
      <c r="C13" s="259"/>
      <c r="D13" s="259"/>
      <c r="E13" s="259"/>
      <c r="F13" s="259"/>
      <c r="G13" s="259"/>
      <c r="H13" s="260"/>
      <c r="I13" s="253"/>
      <c r="J13" s="258"/>
      <c r="K13" s="261"/>
      <c r="L13" s="261"/>
      <c r="M13" s="261"/>
      <c r="N13" s="261"/>
      <c r="O13" s="261"/>
      <c r="P13" s="262"/>
      <c r="Q13" s="253"/>
    </row>
    <row r="14" spans="2:25" ht="15.95" customHeight="1" x14ac:dyDescent="0.2">
      <c r="B14" s="258" t="s">
        <v>237</v>
      </c>
      <c r="C14" s="259"/>
      <c r="D14" s="259"/>
      <c r="E14" s="259"/>
      <c r="F14" s="259"/>
      <c r="G14" s="259"/>
      <c r="H14" s="260"/>
      <c r="I14" s="253"/>
      <c r="J14" s="263"/>
      <c r="K14" s="253"/>
      <c r="L14" s="253"/>
      <c r="M14" s="253"/>
      <c r="N14" s="253"/>
      <c r="O14" s="253"/>
      <c r="P14" s="250" t="s">
        <v>205</v>
      </c>
      <c r="Q14" s="253"/>
    </row>
    <row r="15" spans="2:25" ht="15.95" customHeight="1" thickBot="1" x14ac:dyDescent="0.25">
      <c r="B15" s="258" t="s">
        <v>255</v>
      </c>
      <c r="C15" s="259"/>
      <c r="D15" s="259"/>
      <c r="E15" s="259"/>
      <c r="F15" s="259"/>
      <c r="G15" s="259"/>
      <c r="H15" s="260"/>
      <c r="I15" s="253"/>
      <c r="J15" s="264"/>
      <c r="K15" s="265"/>
      <c r="L15" s="265"/>
      <c r="M15" s="265"/>
      <c r="N15" s="265"/>
      <c r="O15" s="265"/>
      <c r="P15" s="266"/>
      <c r="Q15" s="253"/>
    </row>
    <row r="16" spans="2:25" ht="15.95" customHeight="1" x14ac:dyDescent="0.2">
      <c r="B16" s="258" t="s">
        <v>238</v>
      </c>
      <c r="C16" s="259"/>
      <c r="D16" s="259"/>
      <c r="E16" s="259"/>
      <c r="F16" s="259"/>
      <c r="G16" s="259"/>
      <c r="H16" s="260"/>
      <c r="I16" s="253"/>
    </row>
    <row r="17" spans="2:17" ht="15.95" customHeight="1" x14ac:dyDescent="0.2">
      <c r="B17" s="258"/>
      <c r="C17" s="259"/>
      <c r="D17" s="259"/>
      <c r="E17" s="259"/>
      <c r="F17" s="259"/>
      <c r="G17" s="259"/>
      <c r="H17" s="260"/>
      <c r="I17" s="253"/>
    </row>
    <row r="18" spans="2:17" ht="15.95" customHeight="1" x14ac:dyDescent="0.2">
      <c r="B18" s="257" t="s">
        <v>263</v>
      </c>
      <c r="C18" s="259"/>
      <c r="D18" s="259"/>
      <c r="E18" s="259"/>
      <c r="F18" s="259"/>
      <c r="G18" s="259"/>
      <c r="H18" s="260"/>
      <c r="I18" s="253"/>
      <c r="Q18" s="253"/>
    </row>
    <row r="19" spans="2:17" ht="15.95" customHeight="1" x14ac:dyDescent="0.2">
      <c r="B19" s="258" t="s">
        <v>235</v>
      </c>
      <c r="C19" s="259"/>
      <c r="D19" s="259"/>
      <c r="E19" s="259"/>
      <c r="F19" s="259"/>
      <c r="G19" s="259"/>
      <c r="H19" s="260"/>
      <c r="I19" s="253"/>
      <c r="Q19" s="253"/>
    </row>
    <row r="20" spans="2:17" ht="15.95" customHeight="1" x14ac:dyDescent="0.2">
      <c r="B20" s="258" t="s">
        <v>239</v>
      </c>
      <c r="C20" s="253"/>
      <c r="D20" s="253"/>
      <c r="E20" s="253"/>
      <c r="F20" s="253"/>
      <c r="G20" s="253"/>
      <c r="H20" s="255"/>
      <c r="I20" s="253"/>
      <c r="Q20" s="253"/>
    </row>
    <row r="21" spans="2:17" ht="15.95" customHeight="1" x14ac:dyDescent="0.2">
      <c r="B21" s="258" t="s">
        <v>240</v>
      </c>
      <c r="C21" s="253"/>
      <c r="D21" s="253"/>
      <c r="E21" s="253"/>
      <c r="F21" s="253"/>
      <c r="G21" s="253"/>
      <c r="H21" s="255"/>
      <c r="I21" s="253"/>
      <c r="Q21" s="253"/>
    </row>
    <row r="22" spans="2:17" ht="15.95" customHeight="1" x14ac:dyDescent="0.2">
      <c r="B22" s="258" t="s">
        <v>241</v>
      </c>
      <c r="C22" s="261"/>
      <c r="D22" s="261"/>
      <c r="E22" s="261"/>
      <c r="F22" s="261"/>
      <c r="G22" s="261"/>
      <c r="H22" s="262"/>
      <c r="I22" s="253"/>
      <c r="Q22" s="253"/>
    </row>
    <row r="23" spans="2:17" ht="15.95" customHeight="1" x14ac:dyDescent="0.2">
      <c r="B23" s="258" t="s">
        <v>242</v>
      </c>
      <c r="C23" s="261"/>
      <c r="D23" s="261"/>
      <c r="E23" s="261"/>
      <c r="F23" s="261"/>
      <c r="G23" s="261"/>
      <c r="H23" s="262"/>
      <c r="I23" s="253"/>
      <c r="Q23" s="253"/>
    </row>
    <row r="24" spans="2:17" ht="15.95" customHeight="1" x14ac:dyDescent="0.2">
      <c r="B24" s="258" t="s">
        <v>244</v>
      </c>
      <c r="C24" s="261"/>
      <c r="D24" s="261"/>
      <c r="E24" s="261"/>
      <c r="F24" s="261"/>
      <c r="G24" s="261"/>
      <c r="H24" s="262"/>
      <c r="I24" s="253"/>
      <c r="Q24" s="253"/>
    </row>
    <row r="25" spans="2:17" ht="15.95" customHeight="1" x14ac:dyDescent="0.2">
      <c r="B25" s="258" t="s">
        <v>243</v>
      </c>
      <c r="C25" s="261"/>
      <c r="D25" s="261"/>
      <c r="E25" s="261"/>
      <c r="F25" s="261"/>
      <c r="G25" s="261"/>
      <c r="H25" s="262"/>
      <c r="I25" s="253"/>
      <c r="Q25" s="253"/>
    </row>
    <row r="26" spans="2:17" ht="15.95" customHeight="1" x14ac:dyDescent="0.2">
      <c r="B26" s="258" t="s">
        <v>245</v>
      </c>
      <c r="C26" s="261"/>
      <c r="D26" s="261"/>
      <c r="E26" s="261"/>
      <c r="F26" s="261"/>
      <c r="G26" s="261"/>
      <c r="H26" s="262"/>
      <c r="I26" s="253"/>
      <c r="Q26" s="253"/>
    </row>
    <row r="27" spans="2:17" ht="15.95" customHeight="1" x14ac:dyDescent="0.2">
      <c r="B27" s="258" t="s">
        <v>246</v>
      </c>
      <c r="C27" s="261"/>
      <c r="D27" s="261"/>
      <c r="E27" s="261"/>
      <c r="F27" s="261"/>
      <c r="G27" s="261"/>
      <c r="H27" s="262"/>
      <c r="I27" s="253"/>
      <c r="Q27" s="253"/>
    </row>
    <row r="28" spans="2:17" ht="15.95" customHeight="1" x14ac:dyDescent="0.2">
      <c r="B28" s="258" t="s">
        <v>247</v>
      </c>
      <c r="C28" s="261"/>
      <c r="D28" s="261"/>
      <c r="E28" s="261"/>
      <c r="F28" s="261"/>
      <c r="G28" s="261"/>
      <c r="H28" s="262"/>
      <c r="I28" s="253"/>
      <c r="Q28" s="253"/>
    </row>
    <row r="29" spans="2:17" ht="15.95" customHeight="1" x14ac:dyDescent="0.2">
      <c r="B29" s="258" t="s">
        <v>248</v>
      </c>
      <c r="C29" s="261"/>
      <c r="D29" s="261"/>
      <c r="E29" s="261"/>
      <c r="F29" s="261"/>
      <c r="G29" s="261"/>
      <c r="H29" s="262"/>
      <c r="I29" s="253"/>
      <c r="Q29" s="253"/>
    </row>
    <row r="30" spans="2:17" ht="15.95" customHeight="1" x14ac:dyDescent="0.2">
      <c r="B30" s="258" t="s">
        <v>249</v>
      </c>
      <c r="C30" s="261"/>
      <c r="D30" s="261"/>
      <c r="E30" s="261"/>
      <c r="F30" s="261"/>
      <c r="G30" s="261"/>
      <c r="H30" s="262"/>
      <c r="I30" s="253"/>
      <c r="Q30" s="253"/>
    </row>
    <row r="31" spans="2:17" ht="15.95" customHeight="1" x14ac:dyDescent="0.2">
      <c r="B31" s="258" t="s">
        <v>250</v>
      </c>
      <c r="C31" s="261"/>
      <c r="D31" s="261"/>
      <c r="E31" s="261"/>
      <c r="F31" s="261"/>
      <c r="G31" s="261"/>
      <c r="H31" s="262"/>
      <c r="I31" s="253"/>
      <c r="Q31" s="253"/>
    </row>
    <row r="32" spans="2:17" ht="15.95" customHeight="1" x14ac:dyDescent="0.2">
      <c r="B32" s="258" t="s">
        <v>251</v>
      </c>
      <c r="C32" s="261"/>
      <c r="D32" s="261"/>
      <c r="E32" s="261"/>
      <c r="F32" s="261"/>
      <c r="G32" s="261"/>
      <c r="H32" s="262"/>
      <c r="I32" s="253"/>
      <c r="Q32" s="253"/>
    </row>
    <row r="33" spans="2:17" ht="15.95" customHeight="1" x14ac:dyDescent="0.2">
      <c r="B33" s="258" t="s">
        <v>252</v>
      </c>
      <c r="C33" s="261"/>
      <c r="D33" s="261"/>
      <c r="E33" s="261"/>
      <c r="F33" s="261"/>
      <c r="G33" s="261"/>
      <c r="H33" s="262"/>
      <c r="I33" s="253"/>
      <c r="Q33" s="253"/>
    </row>
    <row r="34" spans="2:17" ht="15.95" customHeight="1" x14ac:dyDescent="0.2">
      <c r="B34" s="258" t="s">
        <v>253</v>
      </c>
      <c r="C34" s="261"/>
      <c r="D34" s="261"/>
      <c r="E34" s="261"/>
      <c r="F34" s="261"/>
      <c r="G34" s="261"/>
      <c r="H34" s="262"/>
      <c r="I34" s="253"/>
      <c r="Q34" s="253"/>
    </row>
    <row r="35" spans="2:17" ht="15.95" customHeight="1" x14ac:dyDescent="0.2">
      <c r="B35" s="258" t="s">
        <v>254</v>
      </c>
      <c r="C35" s="261"/>
      <c r="D35" s="261"/>
      <c r="E35" s="261"/>
      <c r="F35" s="261"/>
      <c r="G35" s="261"/>
      <c r="H35" s="262"/>
      <c r="I35" s="253"/>
      <c r="Q35" s="253"/>
    </row>
    <row r="36" spans="2:17" ht="15.95" customHeight="1" x14ac:dyDescent="0.2">
      <c r="B36" s="258"/>
      <c r="C36" s="261"/>
      <c r="D36" s="261"/>
      <c r="E36" s="261"/>
      <c r="F36" s="261"/>
      <c r="G36" s="261"/>
      <c r="H36" s="262"/>
      <c r="I36" s="253"/>
      <c r="Q36" s="253"/>
    </row>
    <row r="37" spans="2:17" ht="15.95" customHeight="1" x14ac:dyDescent="0.2">
      <c r="B37" s="263"/>
      <c r="C37" s="253"/>
      <c r="D37" s="253"/>
      <c r="E37" s="253"/>
      <c r="F37" s="253"/>
      <c r="G37" s="253"/>
      <c r="H37" s="250" t="s">
        <v>194</v>
      </c>
      <c r="I37" s="253"/>
      <c r="Q37" s="253"/>
    </row>
    <row r="38" spans="2:17" ht="15.95" customHeight="1" thickBot="1" x14ac:dyDescent="0.25">
      <c r="B38" s="264"/>
      <c r="C38" s="265"/>
      <c r="D38" s="265"/>
      <c r="E38" s="265"/>
      <c r="F38" s="265"/>
      <c r="G38" s="265"/>
      <c r="H38" s="266"/>
      <c r="I38" s="253"/>
      <c r="Q38" s="253"/>
    </row>
  </sheetData>
  <sheetProtection sheet="1" objects="1" scenarios="1"/>
  <mergeCells count="3">
    <mergeCell ref="B2:P2"/>
    <mergeCell ref="B4:H5"/>
    <mergeCell ref="J4:P5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46BB-03DE-40F0-8CFA-7355CBD8CC36}">
  <sheetPr codeName="Foglio13">
    <tabColor theme="0"/>
  </sheetPr>
  <dimension ref="B2:AF152"/>
  <sheetViews>
    <sheetView zoomScaleNormal="100" zoomScalePageLayoutView="125" workbookViewId="0">
      <selection activeCell="J134" sqref="J134"/>
    </sheetView>
  </sheetViews>
  <sheetFormatPr defaultColWidth="8.85546875" defaultRowHeight="13.5" x14ac:dyDescent="0.25"/>
  <cols>
    <col min="1" max="1" width="4.7109375" style="2" customWidth="1"/>
    <col min="2" max="2" width="38.4257812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8.85546875" style="2"/>
    <col min="13" max="14" width="8.85546875" style="251"/>
    <col min="15" max="15" width="16.140625" style="251" customWidth="1"/>
    <col min="16" max="16" width="17.28515625" style="251" customWidth="1"/>
    <col min="17" max="17" width="17.7109375" style="251" customWidth="1"/>
    <col min="18" max="18" width="17.5703125" style="251" customWidth="1"/>
    <col min="19" max="32" width="8.85546875" style="251"/>
    <col min="33" max="16384" width="8.85546875" style="2"/>
  </cols>
  <sheetData>
    <row r="2" spans="2:9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</row>
    <row r="3" spans="2:9" ht="14.25" hidden="1" thickBot="1" x14ac:dyDescent="0.3"/>
    <row r="4" spans="2:9" ht="19.5" hidden="1" customHeight="1" thickBot="1" x14ac:dyDescent="0.3">
      <c r="B4" s="501" t="s">
        <v>127</v>
      </c>
      <c r="C4" s="502"/>
      <c r="D4" s="502"/>
      <c r="E4" s="502"/>
      <c r="F4" s="502"/>
      <c r="G4" s="502"/>
      <c r="H4" s="502"/>
      <c r="I4" s="503"/>
    </row>
    <row r="5" spans="2:9" ht="15.75" hidden="1" customHeight="1" x14ac:dyDescent="0.25"/>
    <row r="6" spans="2:9" ht="15.75" hidden="1" customHeight="1" x14ac:dyDescent="0.25">
      <c r="C6" s="1"/>
      <c r="D6" s="432" t="s">
        <v>38</v>
      </c>
      <c r="E6" s="432"/>
      <c r="F6" s="432"/>
      <c r="G6" s="1"/>
      <c r="H6" s="432" t="s">
        <v>39</v>
      </c>
      <c r="I6" s="432"/>
    </row>
    <row r="7" spans="2:9" ht="14.25" hidden="1" thickBot="1" x14ac:dyDescent="0.3">
      <c r="B7" s="3"/>
      <c r="C7" s="4"/>
      <c r="D7" s="5"/>
      <c r="E7" s="5"/>
      <c r="F7" s="5"/>
      <c r="G7" s="5"/>
      <c r="H7" s="5"/>
    </row>
    <row r="8" spans="2:9" ht="14.25" hidden="1" customHeight="1" x14ac:dyDescent="0.25">
      <c r="B8" s="433" t="s">
        <v>121</v>
      </c>
      <c r="C8" s="504" t="s">
        <v>278</v>
      </c>
      <c r="D8" s="482" t="s">
        <v>290</v>
      </c>
      <c r="E8" s="423" t="s">
        <v>279</v>
      </c>
      <c r="F8" s="425" t="s">
        <v>280</v>
      </c>
      <c r="G8" s="251"/>
      <c r="H8" s="427" t="s">
        <v>291</v>
      </c>
      <c r="I8" s="425" t="s">
        <v>292</v>
      </c>
    </row>
    <row r="9" spans="2:9" ht="20.25" hidden="1" customHeight="1" x14ac:dyDescent="0.25">
      <c r="B9" s="434"/>
      <c r="C9" s="505"/>
      <c r="D9" s="483"/>
      <c r="E9" s="424"/>
      <c r="F9" s="426"/>
      <c r="G9" s="251"/>
      <c r="H9" s="428"/>
      <c r="I9" s="426"/>
    </row>
    <row r="10" spans="2:9" ht="23.25" hidden="1" customHeight="1" x14ac:dyDescent="0.25">
      <c r="B10" s="21" t="s">
        <v>7</v>
      </c>
      <c r="C10" s="163">
        <f>'[1]S-Unità locali'!F10</f>
        <v>0</v>
      </c>
      <c r="D10" s="67" t="e">
        <f>C10/$C$10</f>
        <v>#DIV/0!</v>
      </c>
      <c r="E10" s="206">
        <f>('[1]S-Unità locali'!F10-'[1]S-Unità locali'!E10)/'[1]S-Unità locali'!E10</f>
        <v>-1</v>
      </c>
      <c r="F10" s="39">
        <f>'[1]S-Unità locali'!F10-'[1]S-Unità locali'!E10</f>
        <v>-159018</v>
      </c>
      <c r="H10" s="56">
        <f>('[1]S-Unità locali'!G10-'[1]S-Unità locali'!C10)/'[1]S-Unità locali'!C10</f>
        <v>-5.1512626953187108E-4</v>
      </c>
      <c r="I10" s="207">
        <f>('[1]S-Unità locali'!E10-'[1]S-Unità locali'!D10)/'[1]S-Unità locali'!D10</f>
        <v>9.3787963668179439E-4</v>
      </c>
    </row>
    <row r="11" spans="2:9" ht="15.75" hidden="1" customHeight="1" x14ac:dyDescent="0.25">
      <c r="B11" s="22" t="s">
        <v>3</v>
      </c>
      <c r="C11" s="164">
        <f>'[1]S-Unità locali'!F11</f>
        <v>0</v>
      </c>
      <c r="D11" s="68" t="e">
        <f t="shared" ref="D11:D17" si="0">C11/$C$10</f>
        <v>#DIV/0!</v>
      </c>
      <c r="E11" s="68">
        <f>('[1]S-Unità locali'!F11-'[1]S-Unità locali'!E11)/'[1]S-Unità locali'!E11</f>
        <v>-1</v>
      </c>
      <c r="F11" s="39">
        <f>'[1]S-Unità locali'!F11-'[1]S-Unità locali'!E11</f>
        <v>-28666</v>
      </c>
      <c r="H11" s="58">
        <f>('[1]S-Unità locali'!G11-'[1]S-Unità locali'!C11)/'[1]S-Unità locali'!C11</f>
        <v>-2.6850379791556263E-3</v>
      </c>
      <c r="I11" s="208">
        <f>('[1]S-Unità locali'!E11-'[1]S-Unità locali'!D11)/'[1]S-Unità locali'!D11</f>
        <v>4.0278799341529189E-3</v>
      </c>
    </row>
    <row r="12" spans="2:9" ht="15.75" hidden="1" customHeight="1" x14ac:dyDescent="0.25">
      <c r="B12" s="23" t="s">
        <v>0</v>
      </c>
      <c r="C12" s="164">
        <f>'[1]S-Unità locali'!F12</f>
        <v>0</v>
      </c>
      <c r="D12" s="63" t="e">
        <f t="shared" si="0"/>
        <v>#DIV/0!</v>
      </c>
      <c r="E12" s="361">
        <f>('[1]S-Unità locali'!F12-'[1]S-Unità locali'!E12)/'[1]S-Unità locali'!E12</f>
        <v>-1</v>
      </c>
      <c r="F12" s="40">
        <f>'[1]S-Unità locali'!F12-'[1]S-Unità locali'!E12</f>
        <v>-4624</v>
      </c>
      <c r="H12" s="54">
        <f>('[1]S-Unità locali'!G12-'[1]S-Unità locali'!C12)/'[1]S-Unità locali'!C12</f>
        <v>4.363953742090334E-4</v>
      </c>
      <c r="I12" s="209">
        <f>('[1]S-Unità locali'!E12-'[1]S-Unità locali'!D12)/'[1]S-Unità locali'!D12</f>
        <v>-2.1621621621621621E-4</v>
      </c>
    </row>
    <row r="13" spans="2:9" ht="15.75" hidden="1" customHeight="1" x14ac:dyDescent="0.25">
      <c r="B13" s="23" t="s">
        <v>1</v>
      </c>
      <c r="C13" s="164">
        <f>'[1]S-Unità locali'!F13</f>
        <v>0</v>
      </c>
      <c r="D13" s="63" t="e">
        <f t="shared" si="0"/>
        <v>#DIV/0!</v>
      </c>
      <c r="E13" s="63">
        <f>('[1]S-Unità locali'!F13-'[1]S-Unità locali'!E13)/'[1]S-Unità locali'!E13</f>
        <v>-1</v>
      </c>
      <c r="F13" s="40">
        <f>'[1]S-Unità locali'!F13-'[1]S-Unità locali'!E13</f>
        <v>-34210</v>
      </c>
      <c r="H13" s="54">
        <f>('[1]S-Unità locali'!G13-'[1]S-Unità locali'!C13)/'[1]S-Unità locali'!C13</f>
        <v>1.4160962945480293E-3</v>
      </c>
      <c r="I13" s="209">
        <f>('[1]S-Unità locali'!E13-'[1]S-Unità locali'!D13)/'[1]S-Unità locali'!D13</f>
        <v>-6.0722275487376156E-3</v>
      </c>
    </row>
    <row r="14" spans="2:9" ht="15.75" hidden="1" customHeight="1" x14ac:dyDescent="0.25">
      <c r="B14" s="23" t="s">
        <v>2</v>
      </c>
      <c r="C14" s="164">
        <f>'[1]S-Unità locali'!F14</f>
        <v>0</v>
      </c>
      <c r="D14" s="63" t="e">
        <f t="shared" si="0"/>
        <v>#DIV/0!</v>
      </c>
      <c r="E14" s="63">
        <f>('[1]S-Unità locali'!F14-'[1]S-Unità locali'!E14)/'[1]S-Unità locali'!E14</f>
        <v>-1</v>
      </c>
      <c r="F14" s="40">
        <f>'[1]S-Unità locali'!F14-'[1]S-Unità locali'!E14</f>
        <v>-6875</v>
      </c>
      <c r="H14" s="54">
        <f>('[1]S-Unità locali'!G14-'[1]S-Unità locali'!C14)/'[1]S-Unità locali'!C14</f>
        <v>7.2759022118742728E-4</v>
      </c>
      <c r="I14" s="209">
        <f>('[1]S-Unità locali'!E14-'[1]S-Unità locali'!D14)/'[1]S-Unità locali'!D14</f>
        <v>-4.3446777697320783E-3</v>
      </c>
    </row>
    <row r="15" spans="2:9" ht="14.25" hidden="1" customHeight="1" x14ac:dyDescent="0.25">
      <c r="B15" s="23" t="s">
        <v>4</v>
      </c>
      <c r="C15" s="164">
        <f>'[1]S-Unità locali'!F15</f>
        <v>0</v>
      </c>
      <c r="D15" s="63" t="e">
        <f t="shared" si="0"/>
        <v>#DIV/0!</v>
      </c>
      <c r="E15" s="63">
        <f>('[1]S-Unità locali'!F15-'[1]S-Unità locali'!E15)/'[1]S-Unità locali'!E15</f>
        <v>-1</v>
      </c>
      <c r="F15" s="40">
        <f>'[1]S-Unità locali'!F15-'[1]S-Unità locali'!E15</f>
        <v>-26162</v>
      </c>
      <c r="H15" s="54">
        <f>('[1]S-Unità locali'!G15-'[1]S-Unità locali'!C15)/'[1]S-Unità locali'!C15</f>
        <v>-9.7072299448629337E-4</v>
      </c>
      <c r="I15" s="209">
        <f>('[1]S-Unità locali'!E15-'[1]S-Unità locali'!D15)/'[1]S-Unità locali'!D15</f>
        <v>4.9938537185003073E-3</v>
      </c>
    </row>
    <row r="16" spans="2:9" ht="14.25" hidden="1" x14ac:dyDescent="0.25">
      <c r="B16" s="23" t="s">
        <v>5</v>
      </c>
      <c r="C16" s="164">
        <f>'[1]S-Unità locali'!F16</f>
        <v>0</v>
      </c>
      <c r="D16" s="63" t="e">
        <f t="shared" si="0"/>
        <v>#DIV/0!</v>
      </c>
      <c r="E16" s="63">
        <f>('[1]S-Unità locali'!F16-'[1]S-Unità locali'!E16)/'[1]S-Unità locali'!E16</f>
        <v>-1</v>
      </c>
      <c r="F16" s="40">
        <f>'[1]S-Unità locali'!F16-'[1]S-Unità locali'!E16</f>
        <v>-31246</v>
      </c>
      <c r="H16" s="54">
        <f>('[1]S-Unità locali'!G16-'[1]S-Unità locali'!C16)/'[1]S-Unità locali'!C16</f>
        <v>2.2565358950388446E-4</v>
      </c>
      <c r="I16" s="209">
        <f>('[1]S-Unità locali'!E16-'[1]S-Unità locali'!D16)/'[1]S-Unità locali'!D16</f>
        <v>1.5385601641130842E-3</v>
      </c>
    </row>
    <row r="17" spans="2:9" ht="15" hidden="1" thickBot="1" x14ac:dyDescent="0.3">
      <c r="B17" s="24" t="s">
        <v>6</v>
      </c>
      <c r="C17" s="165">
        <f>'[1]S-Unità locali'!F17</f>
        <v>0</v>
      </c>
      <c r="D17" s="64" t="e">
        <f t="shared" si="0"/>
        <v>#DIV/0!</v>
      </c>
      <c r="E17" s="64">
        <f>('[1]S-Unità locali'!F17-'[1]S-Unità locali'!E17)/'[1]S-Unità locali'!E17</f>
        <v>-1</v>
      </c>
      <c r="F17" s="41">
        <f>'[1]S-Unità locali'!F17-'[1]S-Unità locali'!E17</f>
        <v>-27235</v>
      </c>
      <c r="H17" s="55">
        <f>('[1]S-Unità locali'!G17-'[1]S-Unità locali'!C17)/'[1]S-Unità locali'!C17</f>
        <v>-1.5664627778606594E-3</v>
      </c>
      <c r="I17" s="210">
        <f>('[1]S-Unità locali'!E17-'[1]S-Unità locali'!D17)/'[1]S-Unità locali'!D17</f>
        <v>3.5373447805740815E-3</v>
      </c>
    </row>
    <row r="18" spans="2:9" ht="14.25" hidden="1" x14ac:dyDescent="0.25">
      <c r="B18" s="13"/>
      <c r="F18" s="42"/>
    </row>
    <row r="19" spans="2:9" ht="15" thickBot="1" x14ac:dyDescent="0.3">
      <c r="B19" s="13"/>
      <c r="F19" s="42"/>
    </row>
    <row r="20" spans="2:9" ht="19.5" customHeight="1" thickBot="1" x14ac:dyDescent="0.3">
      <c r="B20" s="501" t="s">
        <v>135</v>
      </c>
      <c r="C20" s="502"/>
      <c r="D20" s="502"/>
      <c r="E20" s="502"/>
      <c r="F20" s="502"/>
      <c r="G20" s="502"/>
      <c r="H20" s="502"/>
      <c r="I20" s="503"/>
    </row>
    <row r="22" spans="2:9" x14ac:dyDescent="0.25">
      <c r="D22" s="432" t="s">
        <v>38</v>
      </c>
      <c r="E22" s="432"/>
      <c r="F22" s="432"/>
      <c r="G22" s="1"/>
      <c r="H22" s="432" t="s">
        <v>39</v>
      </c>
      <c r="I22" s="432"/>
    </row>
    <row r="23" spans="2:9" ht="15" thickBot="1" x14ac:dyDescent="0.3">
      <c r="B23" s="14"/>
      <c r="F23" s="42"/>
    </row>
    <row r="24" spans="2:9" ht="14.25" customHeight="1" x14ac:dyDescent="0.25">
      <c r="B24" s="433" t="s">
        <v>111</v>
      </c>
      <c r="C24" s="504" t="s">
        <v>278</v>
      </c>
      <c r="D24" s="482" t="s">
        <v>290</v>
      </c>
      <c r="E24" s="423" t="s">
        <v>279</v>
      </c>
      <c r="F24" s="425" t="s">
        <v>280</v>
      </c>
      <c r="G24" s="251"/>
      <c r="H24" s="427" t="s">
        <v>291</v>
      </c>
      <c r="I24" s="425" t="s">
        <v>292</v>
      </c>
    </row>
    <row r="25" spans="2:9" ht="21" customHeight="1" x14ac:dyDescent="0.25">
      <c r="B25" s="434"/>
      <c r="C25" s="505"/>
      <c r="D25" s="483"/>
      <c r="E25" s="424"/>
      <c r="F25" s="426"/>
      <c r="G25" s="251"/>
      <c r="H25" s="428"/>
      <c r="I25" s="426"/>
    </row>
    <row r="26" spans="2:9" ht="23.25" customHeight="1" x14ac:dyDescent="0.25">
      <c r="B26" s="21" t="s">
        <v>133</v>
      </c>
      <c r="C26" s="163">
        <f>'[1]S-Unità locali'!F26</f>
        <v>28600</v>
      </c>
      <c r="D26" s="59">
        <f>C26/$C$26</f>
        <v>1</v>
      </c>
      <c r="E26" s="68">
        <f>('[1]S-Unità locali'!F26-'[1]S-Unità locali'!E26)/'[1]S-Unità locali'!E26</f>
        <v>-2.3023791250959325E-3</v>
      </c>
      <c r="F26" s="60">
        <f>'[1]S-Unità locali'!F26-'[1]S-Unità locali'!E26</f>
        <v>-66</v>
      </c>
      <c r="H26" s="56">
        <f>('[1]S-Unità locali'!G26-'[1]S-Unità locali'!C26)/'[1]S-Unità locali'!C26</f>
        <v>-2.6850379791556263E-3</v>
      </c>
      <c r="I26" s="208">
        <f>('[1]S-Unità locali'!E26-'[1]S-Unità locali'!D26)/'[1]S-Unità locali'!D26</f>
        <v>4.0278799341529189E-3</v>
      </c>
    </row>
    <row r="27" spans="2:9" ht="14.25" x14ac:dyDescent="0.25">
      <c r="B27" s="26" t="s">
        <v>128</v>
      </c>
      <c r="C27" s="164">
        <f>'[1]S-Unità locali'!F27</f>
        <v>2594</v>
      </c>
      <c r="D27" s="61">
        <f>C27/$C$26</f>
        <v>9.0699300699300697E-2</v>
      </c>
      <c r="E27" s="63">
        <f>('[1]S-Unità locali'!F27-'[1]S-Unità locali'!E27)/'[1]S-Unità locali'!E27</f>
        <v>-6.5109153581003444E-3</v>
      </c>
      <c r="F27" s="40">
        <f>'[1]S-Unità locali'!F27-'[1]S-Unità locali'!E27</f>
        <v>-17</v>
      </c>
      <c r="H27" s="54">
        <f>('[1]S-Unità locali'!G27-'[1]S-Unità locali'!C27)/'[1]S-Unità locali'!C27</f>
        <v>-6.7796610169491523E-3</v>
      </c>
      <c r="I27" s="363" t="s">
        <v>266</v>
      </c>
    </row>
    <row r="28" spans="2:9" ht="14.25" x14ac:dyDescent="0.25">
      <c r="B28" s="26" t="s">
        <v>129</v>
      </c>
      <c r="C28" s="164">
        <f>'[1]S-Unità locali'!F28</f>
        <v>3289</v>
      </c>
      <c r="D28" s="61">
        <f t="shared" ref="D28:D31" si="1">C28/$C$26</f>
        <v>0.115</v>
      </c>
      <c r="E28" s="63">
        <f>('[1]S-Unità locali'!F28-'[1]S-Unità locali'!E28)/'[1]S-Unità locali'!E28</f>
        <v>-5.4429996976111282E-3</v>
      </c>
      <c r="F28" s="40">
        <f>'[1]S-Unità locali'!F28-'[1]S-Unità locali'!E28</f>
        <v>-18</v>
      </c>
      <c r="H28" s="54">
        <f>('[1]S-Unità locali'!G28-'[1]S-Unità locali'!C28)/'[1]S-Unità locali'!C28</f>
        <v>-9.3167701863354035E-4</v>
      </c>
      <c r="I28" s="209">
        <f>('[1]S-Unità locali'!E28-'[1]S-Unità locali'!D28)/'[1]S-Unità locali'!D28</f>
        <v>1.0696821515892421E-2</v>
      </c>
    </row>
    <row r="29" spans="2:9" ht="14.25" x14ac:dyDescent="0.25">
      <c r="B29" s="26" t="s">
        <v>130</v>
      </c>
      <c r="C29" s="164">
        <f>'[1]S-Unità locali'!F29</f>
        <v>6809</v>
      </c>
      <c r="D29" s="61">
        <f t="shared" si="1"/>
        <v>0.23807692307692307</v>
      </c>
      <c r="E29" s="63">
        <f>('[1]S-Unità locali'!F29-'[1]S-Unità locali'!E29)/'[1]S-Unità locali'!E29</f>
        <v>-1.4664906877841326E-3</v>
      </c>
      <c r="F29" s="40">
        <f>'[1]S-Unità locali'!F29-'[1]S-Unità locali'!E29</f>
        <v>-10</v>
      </c>
      <c r="H29" s="54">
        <f>('[1]S-Unità locali'!G29-'[1]S-Unità locali'!C29)/'[1]S-Unità locali'!C29</f>
        <v>-5.1675771445445148E-3</v>
      </c>
      <c r="I29" s="209">
        <f>('[1]S-Unità locali'!E29-'[1]S-Unità locali'!D29)/'[1]S-Unità locali'!D29</f>
        <v>2.2045855379188711E-3</v>
      </c>
    </row>
    <row r="30" spans="2:9" ht="14.25" x14ac:dyDescent="0.25">
      <c r="B30" s="26" t="s">
        <v>131</v>
      </c>
      <c r="C30" s="164">
        <f>'[1]S-Unità locali'!F30</f>
        <v>6842</v>
      </c>
      <c r="D30" s="61">
        <f t="shared" si="1"/>
        <v>0.23923076923076922</v>
      </c>
      <c r="E30" s="63">
        <f>('[1]S-Unità locali'!F30-'[1]S-Unità locali'!E30)/'[1]S-Unità locali'!E30</f>
        <v>2.4908424908424908E-3</v>
      </c>
      <c r="F30" s="40">
        <f>'[1]S-Unità locali'!F30-'[1]S-Unità locali'!E30</f>
        <v>17</v>
      </c>
      <c r="H30" s="369">
        <f>('[1]S-Unità locali'!G30-'[1]S-Unità locali'!C30)/'[1]S-Unità locali'!C30</f>
        <v>-4.4431279620853079E-4</v>
      </c>
      <c r="I30" s="209">
        <f>('[1]S-Unità locali'!E30-'[1]S-Unità locali'!D30)/'[1]S-Unità locali'!D30</f>
        <v>2.7916544225683221E-3</v>
      </c>
    </row>
    <row r="31" spans="2:9" ht="15" thickBot="1" x14ac:dyDescent="0.3">
      <c r="B31" s="28" t="s">
        <v>132</v>
      </c>
      <c r="C31" s="165">
        <f>'[1]S-Unità locali'!F31</f>
        <v>9066</v>
      </c>
      <c r="D31" s="62">
        <f t="shared" si="1"/>
        <v>0.31699300699300698</v>
      </c>
      <c r="E31" s="64">
        <f>('[1]S-Unità locali'!F31-'[1]S-Unità locali'!E31)/'[1]S-Unità locali'!E31</f>
        <v>-4.1739894551845345E-3</v>
      </c>
      <c r="F31" s="41">
        <f>'[1]S-Unità locali'!F31-'[1]S-Unità locali'!E31</f>
        <v>-38</v>
      </c>
      <c r="H31" s="55">
        <f>('[1]S-Unità locali'!G31-'[1]S-Unità locali'!C31)/'[1]S-Unità locali'!C31</f>
        <v>-1.9090398652442447E-3</v>
      </c>
      <c r="I31" s="210">
        <f>('[1]S-Unità locali'!E31-'[1]S-Unità locali'!D31)/'[1]S-Unità locali'!D31</f>
        <v>5.1893562989952522E-3</v>
      </c>
    </row>
    <row r="32" spans="2:9" ht="15" thickBot="1" x14ac:dyDescent="0.3">
      <c r="B32" s="1"/>
      <c r="F32" s="42"/>
      <c r="H32" s="13"/>
    </row>
    <row r="33" spans="2:14" ht="14.25" customHeight="1" x14ac:dyDescent="0.25">
      <c r="B33" s="433" t="s">
        <v>134</v>
      </c>
      <c r="C33" s="504" t="s">
        <v>278</v>
      </c>
      <c r="D33" s="482" t="s">
        <v>290</v>
      </c>
      <c r="E33" s="423" t="s">
        <v>279</v>
      </c>
      <c r="F33" s="425" t="s">
        <v>280</v>
      </c>
      <c r="G33" s="251"/>
      <c r="H33" s="427" t="s">
        <v>291</v>
      </c>
      <c r="I33" s="425" t="s">
        <v>292</v>
      </c>
    </row>
    <row r="34" spans="2:14" ht="22.5" customHeight="1" x14ac:dyDescent="0.25">
      <c r="B34" s="434"/>
      <c r="C34" s="505"/>
      <c r="D34" s="483"/>
      <c r="E34" s="424"/>
      <c r="F34" s="426"/>
      <c r="G34" s="251"/>
      <c r="H34" s="428"/>
      <c r="I34" s="426"/>
    </row>
    <row r="35" spans="2:14" ht="23.25" customHeight="1" x14ac:dyDescent="0.25">
      <c r="B35" s="21" t="s">
        <v>133</v>
      </c>
      <c r="C35" s="163">
        <f>'[1]S-Unità locali'!F35</f>
        <v>28600</v>
      </c>
      <c r="D35" s="59">
        <f>C35/$C$35</f>
        <v>1</v>
      </c>
      <c r="E35" s="68">
        <f>('[1]S-Unità locali'!F35-'[1]S-Unità locali'!E35)/'[1]S-Unità locali'!E35</f>
        <v>-2.3023791250959325E-3</v>
      </c>
      <c r="F35" s="60">
        <f>'[1]S-Unità locali'!F35-'[1]S-Unità locali'!E35</f>
        <v>-66</v>
      </c>
      <c r="H35" s="56">
        <f>('[1]S-Unità locali'!G35-'[1]S-Unità locali'!C35)/'[1]S-Unità locali'!C35</f>
        <v>-2.6850379791556263E-3</v>
      </c>
      <c r="I35" s="208">
        <f>('[1]S-Unità locali'!E35-'[1]S-Unità locali'!D35)/'[1]S-Unità locali'!D35</f>
        <v>4.0278799341529189E-3</v>
      </c>
    </row>
    <row r="36" spans="2:14" ht="15" customHeight="1" x14ac:dyDescent="0.25">
      <c r="B36" s="185" t="s">
        <v>136</v>
      </c>
      <c r="C36" s="163">
        <f>'[1]S-Unità locali'!F36</f>
        <v>2594</v>
      </c>
      <c r="D36" s="181">
        <f>C36/$C$35</f>
        <v>9.0699300699300697E-2</v>
      </c>
      <c r="E36" s="68">
        <f>('[1]S-Unità locali'!F36-'[1]S-Unità locali'!E36)/'[1]S-Unità locali'!E36</f>
        <v>-6.5109153581003444E-3</v>
      </c>
      <c r="F36" s="39">
        <f>'[1]S-Unità locali'!F36-'[1]S-Unità locali'!E36</f>
        <v>-17</v>
      </c>
      <c r="H36" s="58">
        <f>('[1]S-Unità locali'!G36-'[1]S-Unità locali'!C36)/'[1]S-Unità locali'!C36</f>
        <v>-6.7796610169491523E-3</v>
      </c>
      <c r="I36" s="366" t="s">
        <v>266</v>
      </c>
    </row>
    <row r="37" spans="2:14" ht="15" customHeight="1" x14ac:dyDescent="0.25">
      <c r="B37" s="185" t="s">
        <v>137</v>
      </c>
      <c r="C37" s="163">
        <f>'[1]S-Unità locali'!F37</f>
        <v>3289</v>
      </c>
      <c r="D37" s="181">
        <f t="shared" ref="D37:D41" si="2">C37/$C$35</f>
        <v>0.115</v>
      </c>
      <c r="E37" s="181">
        <f>('[1]S-Unità locali'!F37-'[1]S-Unità locali'!E37)/'[1]S-Unità locali'!E37</f>
        <v>-5.4429996976111282E-3</v>
      </c>
      <c r="F37" s="39">
        <f>'[1]S-Unità locali'!F37-'[1]S-Unità locali'!E37</f>
        <v>-18</v>
      </c>
      <c r="H37" s="58">
        <f>('[1]S-Unità locali'!G37-'[1]S-Unità locali'!C37)/'[1]S-Unità locali'!C37</f>
        <v>-9.3167701863354035E-4</v>
      </c>
      <c r="I37" s="208">
        <f>('[1]S-Unità locali'!E37-'[1]S-Unità locali'!D37)/'[1]S-Unità locali'!D37</f>
        <v>1.0696821515892421E-2</v>
      </c>
    </row>
    <row r="38" spans="2:14" ht="15" customHeight="1" x14ac:dyDescent="0.25">
      <c r="B38" s="107" t="s">
        <v>138</v>
      </c>
      <c r="C38" s="231">
        <f>'[1]S-Unità locali'!F38</f>
        <v>1301</v>
      </c>
      <c r="D38" s="110">
        <f t="shared" si="2"/>
        <v>4.5489510489510492E-2</v>
      </c>
      <c r="E38" s="110">
        <f>('[1]S-Unità locali'!F38-'[1]S-Unità locali'!E38)/'[1]S-Unità locali'!E38</f>
        <v>-8.3841463414634151E-3</v>
      </c>
      <c r="F38" s="112">
        <f>'[1]S-Unità locali'!F38-'[1]S-Unità locali'!E38</f>
        <v>-11</v>
      </c>
      <c r="H38" s="117">
        <f>('[1]S-Unità locali'!G38-'[1]S-Unità locali'!C38)/'[1]S-Unità locali'!C38</f>
        <v>-4.8115477145148355E-3</v>
      </c>
      <c r="I38" s="220">
        <f>('[1]S-Unità locali'!E38-'[1]S-Unità locali'!D38)/'[1]S-Unità locali'!D38</f>
        <v>2.1806853582554516E-2</v>
      </c>
    </row>
    <row r="39" spans="2:14" ht="15" customHeight="1" x14ac:dyDescent="0.25">
      <c r="B39" s="107" t="s">
        <v>139</v>
      </c>
      <c r="C39" s="231">
        <f>'[1]S-Unità locali'!F39</f>
        <v>1988</v>
      </c>
      <c r="D39" s="110">
        <f t="shared" si="2"/>
        <v>6.9510489510489507E-2</v>
      </c>
      <c r="E39" s="110">
        <f>('[1]S-Unità locali'!F39-'[1]S-Unità locali'!E39)/'[1]S-Unità locali'!E39</f>
        <v>-3.5087719298245615E-3</v>
      </c>
      <c r="F39" s="112">
        <f>'[1]S-Unità locali'!F39-'[1]S-Unità locali'!E39</f>
        <v>-7</v>
      </c>
      <c r="H39" s="117">
        <f>('[1]S-Unità locali'!G39-'[1]S-Unità locali'!C39)/'[1]S-Unità locali'!C39</f>
        <v>1.5205271160669033E-3</v>
      </c>
      <c r="I39" s="220">
        <f>('[1]S-Unità locali'!E39-'[1]S-Unità locali'!D39)/'[1]S-Unità locali'!D39</f>
        <v>3.5211267605633804E-3</v>
      </c>
    </row>
    <row r="40" spans="2:14" ht="15" customHeight="1" x14ac:dyDescent="0.25">
      <c r="B40" s="180" t="s">
        <v>140</v>
      </c>
      <c r="C40" s="163">
        <f>'[1]S-Unità locali'!F40</f>
        <v>6809</v>
      </c>
      <c r="D40" s="181">
        <f t="shared" si="2"/>
        <v>0.23807692307692307</v>
      </c>
      <c r="E40" s="181">
        <f>('[1]S-Unità locali'!F40-'[1]S-Unità locali'!E40)/'[1]S-Unità locali'!E40</f>
        <v>-1.4664906877841326E-3</v>
      </c>
      <c r="F40" s="39">
        <f>'[1]S-Unità locali'!F40-'[1]S-Unità locali'!E40</f>
        <v>-10</v>
      </c>
      <c r="G40" s="5"/>
      <c r="H40" s="58">
        <f>('[1]S-Unità locali'!G40-'[1]S-Unità locali'!C40)/'[1]S-Unità locali'!C40</f>
        <v>-5.1675771445445148E-3</v>
      </c>
      <c r="I40" s="208">
        <f>('[1]S-Unità locali'!E40-'[1]S-Unità locali'!D40)/'[1]S-Unità locali'!D40</f>
        <v>2.2045855379188711E-3</v>
      </c>
    </row>
    <row r="41" spans="2:14" ht="15" customHeight="1" x14ac:dyDescent="0.25">
      <c r="B41" s="107" t="s">
        <v>141</v>
      </c>
      <c r="C41" s="231">
        <f>'[1]S-Unità locali'!F41</f>
        <v>212</v>
      </c>
      <c r="D41" s="110">
        <f t="shared" si="2"/>
        <v>7.412587412587413E-3</v>
      </c>
      <c r="E41" s="110">
        <f>('[1]S-Unità locali'!F41-'[1]S-Unità locali'!E41)/'[1]S-Unità locali'!E41</f>
        <v>-1.8518518518518517E-2</v>
      </c>
      <c r="F41" s="112">
        <f>'[1]S-Unità locali'!F41-'[1]S-Unità locali'!E41</f>
        <v>-4</v>
      </c>
      <c r="H41" s="117">
        <f>('[1]S-Unità locali'!G41-'[1]S-Unità locali'!C41)/'[1]S-Unità locali'!C41</f>
        <v>-3.8793103448275863E-2</v>
      </c>
      <c r="I41" s="367" t="s">
        <v>266</v>
      </c>
    </row>
    <row r="42" spans="2:14" x14ac:dyDescent="0.25">
      <c r="B42" s="107" t="s">
        <v>268</v>
      </c>
      <c r="C42" s="231">
        <f>'[1]S-Unità locali'!F42</f>
        <v>104</v>
      </c>
      <c r="D42" s="110">
        <f>C42/$C$35</f>
        <v>3.6363636363636364E-3</v>
      </c>
      <c r="E42" s="110" t="s">
        <v>266</v>
      </c>
      <c r="F42" s="112">
        <f>'[1]S-Unità locali'!F42-'[1]S-Unità locali'!E42</f>
        <v>0</v>
      </c>
      <c r="H42" s="117">
        <f>('[1]S-Unità locali'!G42-'[1]S-Unità locali'!C42)/'[1]S-Unità locali'!C42</f>
        <v>-8.9285714285714281E-3</v>
      </c>
      <c r="I42" s="220">
        <f>('[1]S-Unità locali'!E42-'[1]S-Unità locali'!D42)/'[1]S-Unità locali'!D42</f>
        <v>-1.8867924528301886E-2</v>
      </c>
    </row>
    <row r="43" spans="2:14" x14ac:dyDescent="0.25">
      <c r="B43" s="107" t="s">
        <v>143</v>
      </c>
      <c r="C43" s="231">
        <f>'[1]S-Unità locali'!F43</f>
        <v>1881</v>
      </c>
      <c r="D43" s="110">
        <f t="shared" ref="D43:D46" si="3">C43/$C$35</f>
        <v>6.5769230769230774E-2</v>
      </c>
      <c r="E43" s="110">
        <f>('[1]S-Unità locali'!F43-'[1]S-Unità locali'!E43)/'[1]S-Unità locali'!E43</f>
        <v>-8.4343700579862946E-3</v>
      </c>
      <c r="F43" s="112">
        <f>'[1]S-Unità locali'!F43-'[1]S-Unità locali'!E43</f>
        <v>-16</v>
      </c>
      <c r="H43" s="117">
        <f>('[1]S-Unità locali'!G43-'[1]S-Unità locali'!C43)/'[1]S-Unità locali'!C43</f>
        <v>-5.2882072977260709E-3</v>
      </c>
      <c r="I43" s="220">
        <f>('[1]S-Unità locali'!E43-'[1]S-Unità locali'!D43)/'[1]S-Unità locali'!D43</f>
        <v>5.274261603375527E-4</v>
      </c>
    </row>
    <row r="44" spans="2:14" x14ac:dyDescent="0.25">
      <c r="B44" s="107" t="s">
        <v>144</v>
      </c>
      <c r="C44" s="231">
        <f>'[1]S-Unità locali'!F44</f>
        <v>4538</v>
      </c>
      <c r="D44" s="110">
        <f t="shared" si="3"/>
        <v>0.15867132867132866</v>
      </c>
      <c r="E44" s="110">
        <f>('[1]S-Unità locali'!F44-'[1]S-Unità locali'!E44)/'[1]S-Unità locali'!E44</f>
        <v>3.094606542882405E-3</v>
      </c>
      <c r="F44" s="112">
        <f>'[1]S-Unità locali'!F44-'[1]S-Unità locali'!E44</f>
        <v>14</v>
      </c>
      <c r="H44" s="117">
        <f>('[1]S-Unità locali'!G44-'[1]S-Unità locali'!C44)/'[1]S-Unità locali'!C44</f>
        <v>-3.8099506947557151E-3</v>
      </c>
      <c r="I44" s="220">
        <f>('[1]S-Unità locali'!E44-'[1]S-Unità locali'!D44)/'[1]S-Unità locali'!D44</f>
        <v>3.7719103616596404E-3</v>
      </c>
      <c r="N44" s="330"/>
    </row>
    <row r="45" spans="2:14" x14ac:dyDescent="0.25">
      <c r="B45" s="107" t="s">
        <v>145</v>
      </c>
      <c r="C45" s="231">
        <f>'[1]S-Unità locali'!F45</f>
        <v>74</v>
      </c>
      <c r="D45" s="110">
        <f t="shared" si="3"/>
        <v>2.5874125874125876E-3</v>
      </c>
      <c r="E45" s="110">
        <f>('[1]S-Unità locali'!F45-'[1]S-Unità locali'!E45)/'[1]S-Unità locali'!E45</f>
        <v>-5.128205128205128E-2</v>
      </c>
      <c r="F45" s="112">
        <f>'[1]S-Unità locali'!F45-'[1]S-Unità locali'!E45</f>
        <v>-4</v>
      </c>
      <c r="H45" s="117">
        <f>('[1]S-Unità locali'!G45-'[1]S-Unità locali'!C45)/'[1]S-Unità locali'!C45</f>
        <v>2.6315789473684209E-2</v>
      </c>
      <c r="I45" s="220">
        <f>('[1]S-Unità locali'!E45-'[1]S-Unità locali'!D45)/'[1]S-Unità locali'!D45</f>
        <v>-1.2658227848101266E-2</v>
      </c>
      <c r="N45" s="330"/>
    </row>
    <row r="46" spans="2:14" ht="14.25" x14ac:dyDescent="0.25">
      <c r="B46" s="185" t="s">
        <v>146</v>
      </c>
      <c r="C46" s="163">
        <f>'[1]S-Unità locali'!F46</f>
        <v>6842</v>
      </c>
      <c r="D46" s="181">
        <f t="shared" si="3"/>
        <v>0.23923076923076922</v>
      </c>
      <c r="E46" s="181">
        <f>('[1]S-Unità locali'!F46-'[1]S-Unità locali'!E46)/'[1]S-Unità locali'!E46</f>
        <v>2.4908424908424908E-3</v>
      </c>
      <c r="F46" s="39">
        <f>'[1]S-Unità locali'!F46-'[1]S-Unità locali'!E46</f>
        <v>17</v>
      </c>
      <c r="G46" s="5"/>
      <c r="H46" s="58">
        <f>('[1]S-Unità locali'!G46-'[1]S-Unità locali'!C46)/'[1]S-Unità locali'!C46</f>
        <v>-4.4431279620853079E-4</v>
      </c>
      <c r="I46" s="208">
        <f>('[1]S-Unità locali'!E46-'[1]S-Unità locali'!D46)/'[1]S-Unità locali'!D46</f>
        <v>2.7916544225683221E-3</v>
      </c>
      <c r="N46" s="330"/>
    </row>
    <row r="47" spans="2:14" x14ac:dyDescent="0.25">
      <c r="B47" s="107" t="s">
        <v>147</v>
      </c>
      <c r="C47" s="231">
        <f>'[1]S-Unità locali'!F47</f>
        <v>4</v>
      </c>
      <c r="D47" s="284">
        <f>C47/$C$35</f>
        <v>1.3986013986013986E-4</v>
      </c>
      <c r="E47" s="110">
        <f>('[1]S-Unità locali'!F47-'[1]S-Unità locali'!E47)/'[1]S-Unità locali'!E47</f>
        <v>-0.33333333333333331</v>
      </c>
      <c r="F47" s="112">
        <f>'[1]S-Unità locali'!F47-'[1]S-Unità locali'!E47</f>
        <v>-2</v>
      </c>
      <c r="H47" s="117" t="s">
        <v>266</v>
      </c>
      <c r="I47" s="285" t="s">
        <v>266</v>
      </c>
      <c r="N47" s="330"/>
    </row>
    <row r="48" spans="2:14" x14ac:dyDescent="0.25">
      <c r="B48" s="107" t="s">
        <v>148</v>
      </c>
      <c r="C48" s="231">
        <f>'[1]S-Unità locali'!F48</f>
        <v>635</v>
      </c>
      <c r="D48" s="110">
        <f t="shared" ref="D48:D52" si="4">C48/$C$35</f>
        <v>2.2202797202797202E-2</v>
      </c>
      <c r="E48" s="110">
        <f>('[1]S-Unità locali'!F48-'[1]S-Unità locali'!E48)/'[1]S-Unità locali'!E48</f>
        <v>1.1146496815286623E-2</v>
      </c>
      <c r="F48" s="112">
        <f>'[1]S-Unità locali'!F48-'[1]S-Unità locali'!E48</f>
        <v>7</v>
      </c>
      <c r="H48" s="117">
        <f>('[1]S-Unità locali'!G48-'[1]S-Unità locali'!C48)/'[1]S-Unità locali'!C48</f>
        <v>-8.3333333333333332E-3</v>
      </c>
      <c r="I48" s="220">
        <f>('[1]S-Unità locali'!E48-'[1]S-Unità locali'!D48)/'[1]S-Unità locali'!D48</f>
        <v>1.948051948051948E-2</v>
      </c>
      <c r="N48" s="330"/>
    </row>
    <row r="49" spans="2:31" x14ac:dyDescent="0.25">
      <c r="B49" s="107" t="s">
        <v>149</v>
      </c>
      <c r="C49" s="231">
        <f>'[1]S-Unità locali'!F49</f>
        <v>831</v>
      </c>
      <c r="D49" s="110">
        <f t="shared" si="4"/>
        <v>2.9055944055944055E-2</v>
      </c>
      <c r="E49" s="110">
        <f>('[1]S-Unità locali'!F49-'[1]S-Unità locali'!E49)/'[1]S-Unità locali'!E49</f>
        <v>1.0948905109489052E-2</v>
      </c>
      <c r="F49" s="112">
        <f>'[1]S-Unità locali'!F49-'[1]S-Unità locali'!E49</f>
        <v>9</v>
      </c>
      <c r="H49" s="117">
        <f>('[1]S-Unità locali'!G49-'[1]S-Unità locali'!C49)/'[1]S-Unità locali'!C49</f>
        <v>-7.537688442211055E-3</v>
      </c>
      <c r="I49" s="220">
        <f>('[1]S-Unità locali'!E49-'[1]S-Unità locali'!D49)/'[1]S-Unità locali'!D49</f>
        <v>2.4390243902439024E-3</v>
      </c>
      <c r="N49" s="330"/>
    </row>
    <row r="50" spans="2:31" x14ac:dyDescent="0.25">
      <c r="B50" s="107" t="s">
        <v>150</v>
      </c>
      <c r="C50" s="231">
        <f>'[1]S-Unità locali'!F50</f>
        <v>2094</v>
      </c>
      <c r="D50" s="110">
        <f t="shared" si="4"/>
        <v>7.321678321678321E-2</v>
      </c>
      <c r="E50" s="110">
        <f>('[1]S-Unità locali'!F50-'[1]S-Unità locali'!E50)/'[1]S-Unità locali'!E50</f>
        <v>-3.3317467872441696E-3</v>
      </c>
      <c r="F50" s="112">
        <f>'[1]S-Unità locali'!F50-'[1]S-Unità locali'!E50</f>
        <v>-7</v>
      </c>
      <c r="H50" s="117">
        <f>('[1]S-Unità locali'!G50-'[1]S-Unità locali'!C50)/'[1]S-Unità locali'!C50</f>
        <v>-6.1205273069679846E-3</v>
      </c>
      <c r="I50" s="220">
        <f>('[1]S-Unità locali'!E50-'[1]S-Unità locali'!D50)/'[1]S-Unità locali'!D50</f>
        <v>-1.9002375296912114E-3</v>
      </c>
      <c r="N50" s="330"/>
    </row>
    <row r="51" spans="2:31" x14ac:dyDescent="0.25">
      <c r="B51" s="107" t="s">
        <v>269</v>
      </c>
      <c r="C51" s="231">
        <f>'[1]S-Unità locali'!F51</f>
        <v>3278</v>
      </c>
      <c r="D51" s="110">
        <f t="shared" si="4"/>
        <v>0.11461538461538462</v>
      </c>
      <c r="E51" s="110">
        <f>('[1]S-Unità locali'!F51-'[1]S-Unità locali'!E51)/'[1]S-Unità locali'!E51</f>
        <v>3.0599755201958386E-3</v>
      </c>
      <c r="F51" s="112">
        <f>'[1]S-Unità locali'!F51-'[1]S-Unità locali'!E51</f>
        <v>10</v>
      </c>
      <c r="H51" s="117">
        <f>('[1]S-Unità locali'!G51-'[1]S-Unità locali'!C51)/'[1]S-Unità locali'!C51</f>
        <v>6.5096094234345942E-3</v>
      </c>
      <c r="I51" s="220">
        <f>('[1]S-Unità locali'!E51-'[1]S-Unità locali'!D51)/'[1]S-Unità locali'!D51</f>
        <v>2.7615833077631177E-3</v>
      </c>
      <c r="N51" s="330"/>
    </row>
    <row r="52" spans="2:31" ht="14.25" x14ac:dyDescent="0.25">
      <c r="B52" s="185" t="s">
        <v>152</v>
      </c>
      <c r="C52" s="163">
        <f>'[1]S-Unità locali'!F52</f>
        <v>9066</v>
      </c>
      <c r="D52" s="181">
        <f t="shared" si="4"/>
        <v>0.31699300699300698</v>
      </c>
      <c r="E52" s="181">
        <f>('[1]S-Unità locali'!F52-'[1]S-Unità locali'!E52)/'[1]S-Unità locali'!E52</f>
        <v>-4.1739894551845345E-3</v>
      </c>
      <c r="F52" s="39">
        <f>'[1]S-Unità locali'!F52-'[1]S-Unità locali'!E52</f>
        <v>-38</v>
      </c>
      <c r="H52" s="58">
        <f>('[1]S-Unità locali'!G52-'[1]S-Unità locali'!C52)/'[1]S-Unità locali'!C52</f>
        <v>-1.9090398652442447E-3</v>
      </c>
      <c r="I52" s="208">
        <f>('[1]S-Unità locali'!E52-'[1]S-Unità locali'!D52)/'[1]S-Unità locali'!D52</f>
        <v>5.1893562989952522E-3</v>
      </c>
      <c r="N52" s="330"/>
    </row>
    <row r="53" spans="2:31" x14ac:dyDescent="0.25">
      <c r="B53" s="107" t="s">
        <v>153</v>
      </c>
      <c r="C53" s="231">
        <f>'[1]S-Unità locali'!F53</f>
        <v>1158</v>
      </c>
      <c r="D53" s="110">
        <f>C53/$C$35</f>
        <v>4.0489510489510487E-2</v>
      </c>
      <c r="E53" s="110">
        <f>('[1]S-Unità locali'!F53-'[1]S-Unità locali'!E53)/'[1]S-Unità locali'!E53</f>
        <v>-5.1546391752577319E-3</v>
      </c>
      <c r="F53" s="112">
        <f>'[1]S-Unità locali'!F53-'[1]S-Unità locali'!E53</f>
        <v>-6</v>
      </c>
      <c r="H53" s="364" t="s">
        <v>266</v>
      </c>
      <c r="I53" s="220">
        <f>('[1]S-Unità locali'!E53-'[1]S-Unità locali'!D53)/'[1]S-Unità locali'!D53</f>
        <v>6.0501296456352636E-3</v>
      </c>
      <c r="N53" s="330"/>
    </row>
    <row r="54" spans="2:31" x14ac:dyDescent="0.25">
      <c r="B54" s="107" t="s">
        <v>154</v>
      </c>
      <c r="C54" s="231">
        <f>'[1]S-Unità locali'!F54</f>
        <v>493</v>
      </c>
      <c r="D54" s="110">
        <f t="shared" ref="D54:D56" si="5">C54/$C$35</f>
        <v>1.7237762237762237E-2</v>
      </c>
      <c r="E54" s="110">
        <f>('[1]S-Unità locali'!F54-'[1]S-Unità locali'!E54)/'[1]S-Unità locali'!E54</f>
        <v>4.0733197556008143E-3</v>
      </c>
      <c r="F54" s="112">
        <f>'[1]S-Unità locali'!F54-'[1]S-Unità locali'!E54</f>
        <v>2</v>
      </c>
      <c r="H54" s="117">
        <f>('[1]S-Unità locali'!G54-'[1]S-Unità locali'!C54)/'[1]S-Unità locali'!C54</f>
        <v>2.1551724137931036E-2</v>
      </c>
      <c r="I54" s="220">
        <f>('[1]S-Unità locali'!E54-'[1]S-Unità locali'!D54)/'[1]S-Unità locali'!D54</f>
        <v>8.2135523613963042E-3</v>
      </c>
      <c r="N54" s="330"/>
    </row>
    <row r="55" spans="2:31" x14ac:dyDescent="0.25">
      <c r="B55" s="107" t="s">
        <v>155</v>
      </c>
      <c r="C55" s="231">
        <f>'[1]S-Unità locali'!F55</f>
        <v>334</v>
      </c>
      <c r="D55" s="110">
        <f t="shared" si="5"/>
        <v>1.1678321678321679E-2</v>
      </c>
      <c r="E55" s="110">
        <f>('[1]S-Unità locali'!F55-'[1]S-Unità locali'!E55)/'[1]S-Unità locali'!E55</f>
        <v>2.1406727828746176E-2</v>
      </c>
      <c r="F55" s="112">
        <f>'[1]S-Unità locali'!F55-'[1]S-Unità locali'!E55</f>
        <v>7</v>
      </c>
      <c r="H55" s="117">
        <f>('[1]S-Unità locali'!G55-'[1]S-Unità locali'!C55)/'[1]S-Unità locali'!C55</f>
        <v>-1.2158054711246201E-2</v>
      </c>
      <c r="I55" s="220">
        <f>('[1]S-Unità locali'!E55-'[1]S-Unità locali'!D55)/'[1]S-Unità locali'!D55</f>
        <v>6.1538461538461538E-3</v>
      </c>
      <c r="N55" s="330"/>
    </row>
    <row r="56" spans="2:31" ht="14.25" thickBot="1" x14ac:dyDescent="0.3">
      <c r="B56" s="143" t="s">
        <v>267</v>
      </c>
      <c r="C56" s="232">
        <f>'[1]S-Unità locali'!F56</f>
        <v>7081</v>
      </c>
      <c r="D56" s="168">
        <f t="shared" si="5"/>
        <v>0.2475874125874126</v>
      </c>
      <c r="E56" s="195">
        <f>('[1]S-Unità locali'!F56-'[1]S-Unità locali'!E56)/'[1]S-Unità locali'!E56</f>
        <v>-5.7568098848638019E-3</v>
      </c>
      <c r="F56" s="147">
        <f>'[1]S-Unità locali'!F56-'[1]S-Unità locali'!E56</f>
        <v>-41</v>
      </c>
      <c r="H56" s="151">
        <f>('[1]S-Unità locali'!G56-'[1]S-Unità locali'!C56)/'[1]S-Unità locali'!C56</f>
        <v>-3.28853302830998E-3</v>
      </c>
      <c r="I56" s="229">
        <f>('[1]S-Unità locali'!E56-'[1]S-Unità locali'!D56)/'[1]S-Unità locali'!D56</f>
        <v>4.7968397291196386E-3</v>
      </c>
      <c r="N56" s="330"/>
    </row>
    <row r="57" spans="2:31" x14ac:dyDescent="0.25">
      <c r="B57" s="1"/>
      <c r="D57" s="110"/>
      <c r="E57" s="111"/>
      <c r="H57" s="19"/>
      <c r="I57" s="16"/>
      <c r="N57" s="330"/>
    </row>
    <row r="58" spans="2:31" ht="14.25" x14ac:dyDescent="0.25">
      <c r="B58" s="1"/>
      <c r="D58" s="145"/>
      <c r="E58" s="146"/>
      <c r="H58" s="19"/>
      <c r="I58" s="16"/>
      <c r="N58" s="330"/>
    </row>
    <row r="59" spans="2:31" ht="42.75" customHeight="1" x14ac:dyDescent="0.25">
      <c r="B59" s="429" t="s">
        <v>44</v>
      </c>
      <c r="C59" s="429"/>
      <c r="D59" s="429"/>
      <c r="E59" s="429"/>
      <c r="F59" s="429"/>
      <c r="G59" s="429"/>
      <c r="H59" s="429"/>
      <c r="I59" s="429"/>
      <c r="J59" s="429"/>
      <c r="K59" s="429"/>
      <c r="T59" s="24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4.25" hidden="1" thickBot="1" x14ac:dyDescent="0.3">
      <c r="T60" s="24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9.5" hidden="1" customHeight="1" thickBot="1" x14ac:dyDescent="0.3">
      <c r="B61" s="501" t="s">
        <v>127</v>
      </c>
      <c r="C61" s="502"/>
      <c r="D61" s="502"/>
      <c r="E61" s="502"/>
      <c r="F61" s="502"/>
      <c r="G61" s="502"/>
      <c r="H61" s="502"/>
      <c r="I61" s="502"/>
      <c r="J61" s="502"/>
      <c r="K61" s="503"/>
      <c r="T61" s="247"/>
      <c r="U61" s="247"/>
      <c r="V61" s="247"/>
      <c r="W61" s="247"/>
      <c r="X61" s="247"/>
      <c r="Y61" s="247"/>
      <c r="Z61" s="247"/>
      <c r="AA61" s="247"/>
      <c r="AB61" s="247"/>
      <c r="AC61" s="2"/>
      <c r="AD61" s="2"/>
      <c r="AE61" s="2"/>
    </row>
    <row r="62" spans="2:31" ht="14.25" hidden="1" thickBot="1" x14ac:dyDescent="0.3">
      <c r="T62" s="247"/>
      <c r="U62" s="247"/>
      <c r="V62" s="247"/>
      <c r="W62" s="247"/>
      <c r="X62" s="247"/>
      <c r="Y62" s="247"/>
      <c r="Z62" s="247"/>
      <c r="AA62" s="247"/>
      <c r="AB62" s="247"/>
      <c r="AC62" s="2"/>
      <c r="AD62" s="2"/>
      <c r="AE62" s="2"/>
    </row>
    <row r="63" spans="2:31" ht="29.25" hidden="1" customHeight="1" x14ac:dyDescent="0.25">
      <c r="B63" s="65" t="s">
        <v>121</v>
      </c>
      <c r="C63" s="167" t="s">
        <v>293</v>
      </c>
      <c r="D63" s="34" t="s">
        <v>294</v>
      </c>
      <c r="E63" s="34" t="s">
        <v>295</v>
      </c>
      <c r="F63" s="34" t="s">
        <v>296</v>
      </c>
      <c r="G63" s="34" t="s">
        <v>282</v>
      </c>
      <c r="H63" s="167" t="s">
        <v>278</v>
      </c>
      <c r="J63" s="71" t="s">
        <v>270</v>
      </c>
      <c r="K63" s="70" t="s">
        <v>271</v>
      </c>
      <c r="T63" s="358"/>
      <c r="U63" s="380" t="s">
        <v>293</v>
      </c>
      <c r="V63" s="380" t="s">
        <v>294</v>
      </c>
      <c r="W63" s="380" t="s">
        <v>295</v>
      </c>
      <c r="X63" s="380" t="s">
        <v>296</v>
      </c>
      <c r="Y63" s="380" t="s">
        <v>282</v>
      </c>
      <c r="Z63" s="380" t="s">
        <v>278</v>
      </c>
      <c r="AA63" s="247"/>
      <c r="AB63" s="247"/>
      <c r="AC63" s="2"/>
      <c r="AD63" s="2"/>
      <c r="AE63" s="2"/>
    </row>
    <row r="64" spans="2:31" ht="23.25" hidden="1" customHeight="1" x14ac:dyDescent="0.25">
      <c r="B64" s="31" t="s">
        <v>7</v>
      </c>
      <c r="C64" s="163">
        <f>'[1]S-Unità locali'!C65</f>
        <v>147959</v>
      </c>
      <c r="D64" s="6">
        <f>'[1]S-Unità locali'!D65</f>
        <v>150321</v>
      </c>
      <c r="E64" s="47">
        <f>'[1]S-Unità locali'!E65</f>
        <v>152182</v>
      </c>
      <c r="F64" s="43">
        <f>'[1]S-Unità locali'!F65</f>
        <v>153877</v>
      </c>
      <c r="G64" s="43">
        <f>'[1]S-Unità locali'!G65</f>
        <v>157162</v>
      </c>
      <c r="H64" s="163">
        <f>'[1]S-Unità locali'!H65</f>
        <v>0</v>
      </c>
      <c r="I64" s="15"/>
      <c r="J64" s="56">
        <f>(H64-C64)/C64</f>
        <v>-1</v>
      </c>
      <c r="K64" s="57">
        <f>H64-C64</f>
        <v>-147959</v>
      </c>
      <c r="T64" s="359" t="s">
        <v>7</v>
      </c>
      <c r="U64" s="381">
        <f>C64/$C$64*100</f>
        <v>100</v>
      </c>
      <c r="V64" s="381">
        <f t="shared" ref="V64:Z64" si="6">D64/$C$64*100</f>
        <v>101.59638818861983</v>
      </c>
      <c r="W64" s="381">
        <f t="shared" si="6"/>
        <v>102.85416906034779</v>
      </c>
      <c r="X64" s="381">
        <f t="shared" si="6"/>
        <v>103.99975668935313</v>
      </c>
      <c r="Y64" s="381">
        <f t="shared" si="6"/>
        <v>106.21996634202718</v>
      </c>
      <c r="Z64" s="381">
        <f t="shared" si="6"/>
        <v>0</v>
      </c>
      <c r="AA64" s="247"/>
      <c r="AB64" s="247"/>
      <c r="AC64" s="2"/>
      <c r="AD64" s="2"/>
      <c r="AE64" s="2"/>
    </row>
    <row r="65" spans="2:31" ht="14.25" hidden="1" x14ac:dyDescent="0.25">
      <c r="B65" s="31" t="s">
        <v>3</v>
      </c>
      <c r="C65" s="163">
        <f>'[1]S-Unità locali'!C66</f>
        <v>26806</v>
      </c>
      <c r="D65" s="6">
        <f>'[1]S-Unità locali'!D66</f>
        <v>27207</v>
      </c>
      <c r="E65" s="47">
        <f>'[1]S-Unità locali'!E66</f>
        <v>27531</v>
      </c>
      <c r="F65" s="43">
        <f>'[1]S-Unità locali'!F66</f>
        <v>27788</v>
      </c>
      <c r="G65" s="43">
        <f>'[1]S-Unità locali'!G66</f>
        <v>28229</v>
      </c>
      <c r="H65" s="163">
        <f>'[1]S-Unità locali'!H66</f>
        <v>0</v>
      </c>
      <c r="I65" s="30"/>
      <c r="J65" s="58">
        <f t="shared" ref="J65:J71" si="7">(H65-C65)/C65</f>
        <v>-1</v>
      </c>
      <c r="K65" s="46">
        <f t="shared" ref="K65:K71" si="8">H65-C65</f>
        <v>-26806</v>
      </c>
      <c r="T65" s="359" t="s">
        <v>3</v>
      </c>
      <c r="U65" s="381">
        <f>C65/$C$65*100</f>
        <v>100</v>
      </c>
      <c r="V65" s="381">
        <f t="shared" ref="V65:Z65" si="9">D65/$C$65*100</f>
        <v>101.49593374617622</v>
      </c>
      <c r="W65" s="381">
        <f t="shared" si="9"/>
        <v>102.70461836902187</v>
      </c>
      <c r="X65" s="381">
        <f t="shared" si="9"/>
        <v>103.66335894948892</v>
      </c>
      <c r="Y65" s="381">
        <f t="shared" si="9"/>
        <v>105.30851301947325</v>
      </c>
      <c r="Z65" s="381">
        <f t="shared" si="9"/>
        <v>0</v>
      </c>
      <c r="AA65" s="247"/>
      <c r="AB65" s="247"/>
      <c r="AC65" s="2"/>
      <c r="AD65" s="2"/>
      <c r="AE65" s="2"/>
    </row>
    <row r="66" spans="2:31" ht="14.25" hidden="1" x14ac:dyDescent="0.25">
      <c r="B66" s="32" t="s">
        <v>0</v>
      </c>
      <c r="C66" s="164">
        <f>'[1]S-Unità locali'!C67</f>
        <v>4399</v>
      </c>
      <c r="D66" s="9">
        <f>'[1]S-Unità locali'!D67</f>
        <v>4399</v>
      </c>
      <c r="E66" s="37">
        <f>'[1]S-Unità locali'!E67</f>
        <v>4450</v>
      </c>
      <c r="F66" s="44">
        <f>'[1]S-Unità locali'!F67</f>
        <v>4485</v>
      </c>
      <c r="G66" s="44">
        <f>'[1]S-Unità locali'!G67</f>
        <v>4585</v>
      </c>
      <c r="H66" s="164">
        <f>'[1]S-Unità locali'!H67</f>
        <v>0</v>
      </c>
      <c r="I66" s="63"/>
      <c r="J66" s="54">
        <f t="shared" si="7"/>
        <v>-1</v>
      </c>
      <c r="K66" s="48">
        <f t="shared" si="8"/>
        <v>-4399</v>
      </c>
      <c r="T66" s="247"/>
      <c r="U66" s="247"/>
      <c r="V66" s="247"/>
      <c r="W66" s="247"/>
      <c r="X66" s="247"/>
      <c r="Y66" s="247"/>
      <c r="Z66" s="247"/>
      <c r="AA66" s="247"/>
      <c r="AB66" s="247"/>
      <c r="AC66" s="2"/>
      <c r="AD66" s="2"/>
      <c r="AE66" s="2"/>
    </row>
    <row r="67" spans="2:31" ht="14.25" hidden="1" x14ac:dyDescent="0.25">
      <c r="B67" s="32" t="s">
        <v>1</v>
      </c>
      <c r="C67" s="164">
        <f>'[1]S-Unità locali'!C68</f>
        <v>32013</v>
      </c>
      <c r="D67" s="9">
        <f>'[1]S-Unità locali'!D68</f>
        <v>32564</v>
      </c>
      <c r="E67" s="37">
        <f>'[1]S-Unità locali'!E68</f>
        <v>32766</v>
      </c>
      <c r="F67" s="44">
        <f>'[1]S-Unità locali'!F68</f>
        <v>33117</v>
      </c>
      <c r="G67" s="44">
        <f>'[1]S-Unità locali'!G68</f>
        <v>33944</v>
      </c>
      <c r="H67" s="164">
        <f>'[1]S-Unità locali'!H68</f>
        <v>0</v>
      </c>
      <c r="I67" s="15"/>
      <c r="J67" s="54">
        <f t="shared" si="7"/>
        <v>-1</v>
      </c>
      <c r="K67" s="48">
        <f t="shared" si="8"/>
        <v>-32013</v>
      </c>
      <c r="T67" s="247"/>
      <c r="U67" s="247"/>
      <c r="V67" s="247"/>
      <c r="W67" s="247"/>
      <c r="X67" s="247"/>
      <c r="Y67" s="247"/>
      <c r="Z67" s="247"/>
      <c r="AA67" s="247"/>
      <c r="AB67" s="247"/>
      <c r="AC67" s="2"/>
      <c r="AD67" s="2"/>
      <c r="AE67" s="2"/>
    </row>
    <row r="68" spans="2:31" ht="14.25" hidden="1" x14ac:dyDescent="0.25">
      <c r="B68" s="32" t="s">
        <v>2</v>
      </c>
      <c r="C68" s="164">
        <f>'[1]S-Unità locali'!C69</f>
        <v>6617</v>
      </c>
      <c r="D68" s="9">
        <f>'[1]S-Unità locali'!D69</f>
        <v>6671</v>
      </c>
      <c r="E68" s="37">
        <f>'[1]S-Unità locali'!E69</f>
        <v>6717</v>
      </c>
      <c r="F68" s="44">
        <f>'[1]S-Unità locali'!F69</f>
        <v>6729</v>
      </c>
      <c r="G68" s="44">
        <f>'[1]S-Unità locali'!G69</f>
        <v>6877</v>
      </c>
      <c r="H68" s="164">
        <f>'[1]S-Unità locali'!H69</f>
        <v>0</v>
      </c>
      <c r="I68" s="15"/>
      <c r="J68" s="54">
        <f t="shared" si="7"/>
        <v>-1</v>
      </c>
      <c r="K68" s="48">
        <f t="shared" si="8"/>
        <v>-6617</v>
      </c>
      <c r="T68" s="247"/>
      <c r="U68" s="247"/>
      <c r="V68" s="247"/>
      <c r="W68" s="247"/>
      <c r="X68" s="247"/>
      <c r="Y68" s="247"/>
      <c r="Z68" s="247"/>
      <c r="AA68" s="247"/>
      <c r="AB68" s="247"/>
      <c r="AC68" s="2"/>
      <c r="AD68" s="2"/>
      <c r="AE68" s="2"/>
    </row>
    <row r="69" spans="2:31" ht="14.25" hidden="1" x14ac:dyDescent="0.25">
      <c r="B69" s="32" t="s">
        <v>4</v>
      </c>
      <c r="C69" s="164">
        <f>'[1]S-Unità locali'!C70</f>
        <v>24293</v>
      </c>
      <c r="D69" s="9">
        <f>'[1]S-Unità locali'!D70</f>
        <v>24662</v>
      </c>
      <c r="E69" s="37">
        <f>'[1]S-Unità locali'!E70</f>
        <v>25028</v>
      </c>
      <c r="F69" s="44">
        <f>'[1]S-Unità locali'!F70</f>
        <v>25284</v>
      </c>
      <c r="G69" s="44">
        <f>'[1]S-Unità locali'!G70</f>
        <v>25729</v>
      </c>
      <c r="H69" s="164">
        <f>'[1]S-Unità locali'!H70</f>
        <v>0</v>
      </c>
      <c r="I69" s="15"/>
      <c r="J69" s="54">
        <f t="shared" si="7"/>
        <v>-1</v>
      </c>
      <c r="K69" s="48">
        <f t="shared" si="8"/>
        <v>-24293</v>
      </c>
      <c r="T69" s="247"/>
      <c r="U69" s="247"/>
      <c r="V69" s="247"/>
      <c r="W69" s="247"/>
      <c r="X69" s="247"/>
      <c r="Y69" s="247"/>
      <c r="Z69" s="247"/>
      <c r="AA69" s="247"/>
      <c r="AB69" s="247"/>
      <c r="AC69" s="2"/>
      <c r="AD69" s="2"/>
      <c r="AE69" s="2"/>
    </row>
    <row r="70" spans="2:31" ht="14.25" hidden="1" x14ac:dyDescent="0.25">
      <c r="B70" s="32" t="s">
        <v>5</v>
      </c>
      <c r="C70" s="164">
        <f>'[1]S-Unità locali'!C71</f>
        <v>28626</v>
      </c>
      <c r="D70" s="9">
        <f>'[1]S-Unità locali'!D71</f>
        <v>29208</v>
      </c>
      <c r="E70" s="37">
        <f>'[1]S-Unità locali'!E71</f>
        <v>29696</v>
      </c>
      <c r="F70" s="44">
        <f>'[1]S-Unità locali'!F71</f>
        <v>30325</v>
      </c>
      <c r="G70" s="44">
        <f>'[1]S-Unità locali'!G71</f>
        <v>31028</v>
      </c>
      <c r="H70" s="164">
        <f>'[1]S-Unità locali'!H71</f>
        <v>0</v>
      </c>
      <c r="I70" s="15"/>
      <c r="J70" s="54">
        <f t="shared" si="7"/>
        <v>-1</v>
      </c>
      <c r="K70" s="48">
        <f t="shared" si="8"/>
        <v>-28626</v>
      </c>
      <c r="T70" s="247"/>
      <c r="U70" s="247"/>
      <c r="V70" s="247"/>
      <c r="W70" s="247"/>
      <c r="X70" s="247"/>
      <c r="Y70" s="247"/>
      <c r="Z70" s="247"/>
      <c r="AA70" s="247"/>
      <c r="AB70" s="247"/>
      <c r="AC70" s="2"/>
      <c r="AD70" s="2"/>
      <c r="AE70" s="2"/>
    </row>
    <row r="71" spans="2:31" ht="15" hidden="1" thickBot="1" x14ac:dyDescent="0.3">
      <c r="B71" s="33" t="s">
        <v>6</v>
      </c>
      <c r="C71" s="165">
        <f>'[1]S-Unità locali'!C72</f>
        <v>25205</v>
      </c>
      <c r="D71" s="11">
        <f>'[1]S-Unità locali'!D72</f>
        <v>25610</v>
      </c>
      <c r="E71" s="11">
        <f>'[1]S-Unità locali'!E72</f>
        <v>25994</v>
      </c>
      <c r="F71" s="45">
        <f>'[1]S-Unità locali'!F72</f>
        <v>26149</v>
      </c>
      <c r="G71" s="213">
        <f>'[1]S-Unità locali'!G72</f>
        <v>26770</v>
      </c>
      <c r="H71" s="165">
        <f>'[1]S-Unità locali'!H72</f>
        <v>0</v>
      </c>
      <c r="I71" s="15"/>
      <c r="J71" s="55">
        <f t="shared" si="7"/>
        <v>-1</v>
      </c>
      <c r="K71" s="49">
        <f t="shared" si="8"/>
        <v>-25205</v>
      </c>
      <c r="T71" s="247"/>
      <c r="U71" s="247"/>
      <c r="V71" s="247"/>
      <c r="W71" s="247"/>
      <c r="X71" s="247"/>
      <c r="Y71" s="247"/>
      <c r="Z71" s="247"/>
      <c r="AA71" s="247"/>
      <c r="AB71" s="247"/>
      <c r="AC71" s="2"/>
      <c r="AD71" s="2"/>
      <c r="AE71" s="2"/>
    </row>
    <row r="72" spans="2:31" ht="14.25" hidden="1" x14ac:dyDescent="0.25">
      <c r="B72" s="13"/>
      <c r="F72" s="42"/>
      <c r="T72" s="247"/>
      <c r="U72" s="247"/>
      <c r="V72" s="247"/>
      <c r="W72" s="247"/>
      <c r="X72" s="247"/>
      <c r="Y72" s="247"/>
      <c r="Z72" s="247"/>
      <c r="AA72" s="247"/>
      <c r="AB72" s="247"/>
      <c r="AC72" s="2"/>
      <c r="AD72" s="2"/>
      <c r="AE72" s="2"/>
    </row>
    <row r="73" spans="2:31" ht="15" thickBot="1" x14ac:dyDescent="0.3">
      <c r="B73" s="13"/>
      <c r="F73" s="42"/>
      <c r="T73" s="247"/>
      <c r="U73" s="247"/>
      <c r="V73" s="247"/>
      <c r="W73" s="247"/>
      <c r="X73" s="247"/>
      <c r="Y73" s="247"/>
      <c r="Z73" s="247"/>
      <c r="AA73" s="247"/>
      <c r="AB73" s="247"/>
      <c r="AC73" s="2"/>
      <c r="AD73" s="2"/>
      <c r="AE73" s="2"/>
    </row>
    <row r="74" spans="2:31" ht="19.5" customHeight="1" thickBot="1" x14ac:dyDescent="0.3">
      <c r="B74" s="501" t="s">
        <v>135</v>
      </c>
      <c r="C74" s="502"/>
      <c r="D74" s="502"/>
      <c r="E74" s="502"/>
      <c r="F74" s="502"/>
      <c r="G74" s="502"/>
      <c r="H74" s="502"/>
      <c r="I74" s="502"/>
      <c r="J74" s="502"/>
      <c r="K74" s="503"/>
      <c r="T74" s="247"/>
      <c r="U74" s="247"/>
      <c r="V74" s="247"/>
      <c r="W74" s="247"/>
      <c r="X74" s="247"/>
      <c r="Y74" s="247"/>
      <c r="Z74" s="247"/>
      <c r="AA74" s="247"/>
      <c r="AB74" s="247"/>
      <c r="AC74" s="2"/>
      <c r="AD74" s="2"/>
      <c r="AE74" s="2"/>
    </row>
    <row r="75" spans="2:31" ht="14.25" thickBot="1" x14ac:dyDescent="0.3">
      <c r="T75" s="247"/>
      <c r="U75" s="247"/>
      <c r="V75" s="247"/>
      <c r="W75" s="247"/>
      <c r="X75" s="247"/>
      <c r="Y75" s="247"/>
      <c r="Z75" s="247"/>
      <c r="AA75" s="247"/>
      <c r="AB75" s="247"/>
      <c r="AC75" s="2"/>
      <c r="AD75" s="2"/>
      <c r="AE75" s="2"/>
    </row>
    <row r="76" spans="2:31" ht="29.25" customHeight="1" x14ac:dyDescent="0.25">
      <c r="B76" s="69" t="s">
        <v>111</v>
      </c>
      <c r="C76" s="167" t="s">
        <v>293</v>
      </c>
      <c r="D76" s="34" t="s">
        <v>294</v>
      </c>
      <c r="E76" s="34" t="s">
        <v>295</v>
      </c>
      <c r="F76" s="34" t="s">
        <v>296</v>
      </c>
      <c r="G76" s="34" t="s">
        <v>282</v>
      </c>
      <c r="H76" s="167" t="s">
        <v>278</v>
      </c>
      <c r="J76" s="71" t="s">
        <v>270</v>
      </c>
      <c r="K76" s="70" t="s">
        <v>271</v>
      </c>
      <c r="T76" s="358"/>
      <c r="U76" s="380" t="s">
        <v>293</v>
      </c>
      <c r="V76" s="380" t="s">
        <v>294</v>
      </c>
      <c r="W76" s="380" t="s">
        <v>295</v>
      </c>
      <c r="X76" s="380" t="s">
        <v>296</v>
      </c>
      <c r="Y76" s="380" t="s">
        <v>282</v>
      </c>
      <c r="Z76" s="380" t="s">
        <v>278</v>
      </c>
      <c r="AA76" s="247"/>
      <c r="AB76" s="247"/>
      <c r="AC76" s="2"/>
      <c r="AD76" s="2"/>
      <c r="AE76" s="2"/>
    </row>
    <row r="77" spans="2:31" ht="23.25" customHeight="1" x14ac:dyDescent="0.25">
      <c r="B77" s="21" t="s">
        <v>133</v>
      </c>
      <c r="C77" s="163">
        <f>'[1]S-Unità locali'!C78</f>
        <v>26806</v>
      </c>
      <c r="D77" s="6">
        <f>'[1]S-Unità locali'!D78</f>
        <v>27207</v>
      </c>
      <c r="E77" s="47">
        <f>'[1]S-Unità locali'!E78</f>
        <v>27531</v>
      </c>
      <c r="F77" s="43">
        <f>'[1]S-Unità locali'!F78</f>
        <v>27788</v>
      </c>
      <c r="G77" s="6">
        <f>'[1]S-Unità locali'!G78</f>
        <v>28229</v>
      </c>
      <c r="H77" s="163">
        <f>'[1]S-Unità locali'!H78</f>
        <v>28600</v>
      </c>
      <c r="I77" s="15"/>
      <c r="J77" s="56">
        <f>(H77-C77)/C77</f>
        <v>6.6925315227934046E-2</v>
      </c>
      <c r="K77" s="57">
        <f>H77-C77</f>
        <v>1794</v>
      </c>
      <c r="T77" s="360" t="s">
        <v>128</v>
      </c>
      <c r="U77" s="381">
        <f>C78/$C$78*100</f>
        <v>100</v>
      </c>
      <c r="V77" s="381">
        <f t="shared" ref="V77:Z77" si="10">D78/$C$78*100</f>
        <v>98.913437160449121</v>
      </c>
      <c r="W77" s="381">
        <f t="shared" si="10"/>
        <v>97.500905469032958</v>
      </c>
      <c r="X77" s="381">
        <f t="shared" si="10"/>
        <v>96.378123868163712</v>
      </c>
      <c r="Y77" s="381">
        <f t="shared" si="10"/>
        <v>95.508873596523003</v>
      </c>
      <c r="Z77" s="381">
        <f t="shared" si="10"/>
        <v>93.951466859833403</v>
      </c>
      <c r="AA77" s="247"/>
      <c r="AB77" s="247"/>
      <c r="AC77" s="2"/>
      <c r="AD77" s="2"/>
      <c r="AE77" s="2"/>
    </row>
    <row r="78" spans="2:31" ht="14.25" x14ac:dyDescent="0.25">
      <c r="B78" s="26" t="s">
        <v>128</v>
      </c>
      <c r="C78" s="164">
        <f>'[1]S-Unità locali'!C79</f>
        <v>2761</v>
      </c>
      <c r="D78" s="9">
        <f>'[1]S-Unità locali'!D79</f>
        <v>2731</v>
      </c>
      <c r="E78" s="37">
        <f>'[1]S-Unità locali'!E79</f>
        <v>2692</v>
      </c>
      <c r="F78" s="44">
        <f>'[1]S-Unità locali'!F79</f>
        <v>2661</v>
      </c>
      <c r="G78" s="9">
        <f>'[1]S-Unità locali'!G79</f>
        <v>2637</v>
      </c>
      <c r="H78" s="164">
        <f>'[1]S-Unità locali'!H79</f>
        <v>2594</v>
      </c>
      <c r="J78" s="54">
        <f t="shared" ref="J78:J82" si="11">(H78-C78)/C78</f>
        <v>-6.0485331401666065E-2</v>
      </c>
      <c r="K78" s="48">
        <f t="shared" ref="K78:K82" si="12">H78-C78</f>
        <v>-167</v>
      </c>
      <c r="T78" s="360" t="s">
        <v>129</v>
      </c>
      <c r="U78" s="381">
        <f>C79/$C$79*100</f>
        <v>100</v>
      </c>
      <c r="V78" s="381">
        <f t="shared" ref="V78:Z78" si="13">D79/$C$79*100</f>
        <v>99.060880829015545</v>
      </c>
      <c r="W78" s="381">
        <f t="shared" si="13"/>
        <v>100.45336787564767</v>
      </c>
      <c r="X78" s="381">
        <f t="shared" si="13"/>
        <v>102.42875647668394</v>
      </c>
      <c r="Y78" s="381">
        <f t="shared" si="13"/>
        <v>104.17746113989637</v>
      </c>
      <c r="Z78" s="381">
        <f t="shared" si="13"/>
        <v>106.50906735751295</v>
      </c>
      <c r="AA78" s="247"/>
      <c r="AB78" s="247"/>
      <c r="AC78" s="2"/>
      <c r="AD78" s="2"/>
      <c r="AE78" s="2"/>
    </row>
    <row r="79" spans="2:31" ht="14.25" x14ac:dyDescent="0.25">
      <c r="B79" s="26" t="s">
        <v>129</v>
      </c>
      <c r="C79" s="164">
        <f>'[1]S-Unità locali'!C80</f>
        <v>3088</v>
      </c>
      <c r="D79" s="9">
        <f>'[1]S-Unità locali'!D80</f>
        <v>3059</v>
      </c>
      <c r="E79" s="37">
        <f>'[1]S-Unità locali'!E80</f>
        <v>3102</v>
      </c>
      <c r="F79" s="44">
        <f>'[1]S-Unità locali'!F80</f>
        <v>3163</v>
      </c>
      <c r="G79" s="44">
        <f>'[1]S-Unità locali'!G80</f>
        <v>3217</v>
      </c>
      <c r="H79" s="164">
        <f>'[1]S-Unità locali'!H80</f>
        <v>3289</v>
      </c>
      <c r="J79" s="54">
        <f t="shared" si="11"/>
        <v>6.5090673575129529E-2</v>
      </c>
      <c r="K79" s="48">
        <f t="shared" si="12"/>
        <v>201</v>
      </c>
      <c r="T79" s="360" t="s">
        <v>130</v>
      </c>
      <c r="U79" s="381">
        <f>C80/$C$80*100</f>
        <v>100</v>
      </c>
      <c r="V79" s="381">
        <f t="shared" ref="V79:Z79" si="14">D80/$C$80*100</f>
        <v>102.43038789634637</v>
      </c>
      <c r="W79" s="381">
        <f t="shared" si="14"/>
        <v>104.94125221310155</v>
      </c>
      <c r="X79" s="381">
        <f t="shared" si="14"/>
        <v>105.60115886045389</v>
      </c>
      <c r="Y79" s="381">
        <f t="shared" si="14"/>
        <v>108.45002414292613</v>
      </c>
      <c r="Z79" s="381">
        <f t="shared" si="14"/>
        <v>109.59278931273137</v>
      </c>
      <c r="AA79" s="247"/>
      <c r="AB79" s="247"/>
      <c r="AC79" s="2"/>
      <c r="AD79" s="2"/>
      <c r="AE79" s="2"/>
    </row>
    <row r="80" spans="2:31" ht="14.25" x14ac:dyDescent="0.25">
      <c r="B80" s="26" t="s">
        <v>130</v>
      </c>
      <c r="C80" s="164">
        <f>'[1]S-Unità locali'!C81</f>
        <v>6213</v>
      </c>
      <c r="D80" s="9">
        <f>'[1]S-Unità locali'!D81</f>
        <v>6364</v>
      </c>
      <c r="E80" s="37">
        <f>'[1]S-Unità locali'!E81</f>
        <v>6520</v>
      </c>
      <c r="F80" s="44">
        <f>'[1]S-Unità locali'!F81</f>
        <v>6561</v>
      </c>
      <c r="G80" s="44">
        <f>'[1]S-Unità locali'!G81</f>
        <v>6738</v>
      </c>
      <c r="H80" s="164">
        <f>'[1]S-Unità locali'!H81</f>
        <v>6809</v>
      </c>
      <c r="J80" s="54">
        <f t="shared" si="11"/>
        <v>9.5927893127313701E-2</v>
      </c>
      <c r="K80" s="48">
        <f t="shared" si="12"/>
        <v>596</v>
      </c>
      <c r="T80" s="360" t="s">
        <v>131</v>
      </c>
      <c r="U80" s="381">
        <f>C81/$C$81*100</f>
        <v>100</v>
      </c>
      <c r="V80" s="381">
        <f t="shared" ref="V80:Z80" si="15">D81/$C$81*100</f>
        <v>102.13358070500928</v>
      </c>
      <c r="W80" s="381">
        <f t="shared" si="15"/>
        <v>102.78293135435992</v>
      </c>
      <c r="X80" s="381">
        <f t="shared" si="15"/>
        <v>103.43228200371057</v>
      </c>
      <c r="Y80" s="381">
        <f t="shared" si="15"/>
        <v>104.34446505875077</v>
      </c>
      <c r="Z80" s="381">
        <f t="shared" si="15"/>
        <v>105.78231292517006</v>
      </c>
      <c r="AA80" s="247"/>
      <c r="AB80" s="247"/>
      <c r="AC80" s="2"/>
      <c r="AD80" s="2"/>
      <c r="AE80" s="2"/>
    </row>
    <row r="81" spans="2:31" ht="14.25" x14ac:dyDescent="0.25">
      <c r="B81" s="26" t="s">
        <v>131</v>
      </c>
      <c r="C81" s="164">
        <f>'[1]S-Unità locali'!C82</f>
        <v>6468</v>
      </c>
      <c r="D81" s="9">
        <f>'[1]S-Unità locali'!D82</f>
        <v>6606</v>
      </c>
      <c r="E81" s="37">
        <f>'[1]S-Unità locali'!E82</f>
        <v>6648</v>
      </c>
      <c r="F81" s="44">
        <f>'[1]S-Unità locali'!F82</f>
        <v>6690</v>
      </c>
      <c r="G81" s="44">
        <f>'[1]S-Unità locali'!G82</f>
        <v>6749</v>
      </c>
      <c r="H81" s="164">
        <f>'[1]S-Unità locali'!H82</f>
        <v>6842</v>
      </c>
      <c r="J81" s="54">
        <f t="shared" si="11"/>
        <v>5.7823129251700682E-2</v>
      </c>
      <c r="K81" s="48">
        <f t="shared" si="12"/>
        <v>374</v>
      </c>
      <c r="T81" s="360" t="s">
        <v>132</v>
      </c>
      <c r="U81" s="381">
        <f>C82/$C$82*100</f>
        <v>100</v>
      </c>
      <c r="V81" s="381">
        <f t="shared" ref="V81:Z81" si="16">D82/$C$82*100</f>
        <v>102.06621556307395</v>
      </c>
      <c r="W81" s="381">
        <f t="shared" si="16"/>
        <v>103.54035766070567</v>
      </c>
      <c r="X81" s="381">
        <f t="shared" si="16"/>
        <v>105.28032866118897</v>
      </c>
      <c r="Y81" s="381">
        <f t="shared" si="16"/>
        <v>107.39487675205413</v>
      </c>
      <c r="Z81" s="381">
        <f t="shared" si="16"/>
        <v>109.54567423876269</v>
      </c>
      <c r="AA81" s="247"/>
      <c r="AB81" s="247"/>
      <c r="AC81" s="2"/>
      <c r="AD81" s="2"/>
      <c r="AE81" s="2"/>
    </row>
    <row r="82" spans="2:31" ht="15" thickBot="1" x14ac:dyDescent="0.3">
      <c r="B82" s="28" t="s">
        <v>132</v>
      </c>
      <c r="C82" s="165">
        <f>'[1]S-Unità locali'!C83</f>
        <v>8276</v>
      </c>
      <c r="D82" s="11">
        <f>'[1]S-Unità locali'!D83</f>
        <v>8447</v>
      </c>
      <c r="E82" s="11">
        <f>'[1]S-Unità locali'!E83</f>
        <v>8569</v>
      </c>
      <c r="F82" s="45">
        <f>'[1]S-Unità locali'!F83</f>
        <v>8713</v>
      </c>
      <c r="G82" s="213">
        <f>'[1]S-Unità locali'!G83</f>
        <v>8888</v>
      </c>
      <c r="H82" s="165">
        <f>'[1]S-Unità locali'!H83</f>
        <v>9066</v>
      </c>
      <c r="J82" s="55">
        <f t="shared" si="11"/>
        <v>9.5456742387626872E-2</v>
      </c>
      <c r="K82" s="49">
        <f t="shared" si="12"/>
        <v>790</v>
      </c>
      <c r="T82" s="247"/>
      <c r="U82" s="247"/>
      <c r="V82" s="247"/>
      <c r="W82" s="247"/>
      <c r="X82" s="247"/>
      <c r="Y82" s="247"/>
      <c r="Z82" s="247"/>
      <c r="AA82" s="247"/>
      <c r="AB82" s="247"/>
      <c r="AC82" s="2"/>
      <c r="AD82" s="2"/>
      <c r="AE82" s="2"/>
    </row>
    <row r="83" spans="2:31" ht="14.25" thickBo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T83" s="247"/>
      <c r="U83" s="247"/>
      <c r="V83" s="247"/>
      <c r="W83" s="247"/>
      <c r="X83" s="247"/>
      <c r="Y83" s="247"/>
      <c r="Z83" s="247"/>
      <c r="AA83" s="247"/>
      <c r="AB83" s="247"/>
      <c r="AC83" s="2"/>
      <c r="AD83" s="2"/>
      <c r="AE83" s="2"/>
    </row>
    <row r="84" spans="2:31" ht="29.25" customHeight="1" x14ac:dyDescent="0.25">
      <c r="B84" s="69" t="s">
        <v>134</v>
      </c>
      <c r="C84" s="167" t="s">
        <v>293</v>
      </c>
      <c r="D84" s="34" t="s">
        <v>294</v>
      </c>
      <c r="E84" s="34" t="s">
        <v>295</v>
      </c>
      <c r="F84" s="34" t="s">
        <v>296</v>
      </c>
      <c r="G84" s="34" t="s">
        <v>282</v>
      </c>
      <c r="H84" s="167" t="s">
        <v>278</v>
      </c>
      <c r="J84" s="71" t="s">
        <v>270</v>
      </c>
      <c r="K84" s="70" t="s">
        <v>271</v>
      </c>
      <c r="T84" s="247"/>
      <c r="U84" s="247"/>
      <c r="V84" s="247"/>
      <c r="W84" s="247"/>
      <c r="X84" s="247"/>
      <c r="Y84" s="247"/>
      <c r="Z84" s="247"/>
      <c r="AA84" s="247"/>
      <c r="AB84" s="247"/>
      <c r="AC84" s="2"/>
      <c r="AD84" s="2"/>
      <c r="AE84" s="2"/>
    </row>
    <row r="85" spans="2:31" ht="23.25" customHeight="1" x14ac:dyDescent="0.25">
      <c r="B85" s="21" t="s">
        <v>133</v>
      </c>
      <c r="C85" s="163">
        <f>'[1]S-Unità locali'!C86</f>
        <v>26806</v>
      </c>
      <c r="D85" s="6">
        <f>'[1]S-Unità locali'!D86</f>
        <v>27207</v>
      </c>
      <c r="E85" s="47">
        <f>'[1]S-Unità locali'!E86</f>
        <v>27531</v>
      </c>
      <c r="F85" s="43">
        <f>'[1]S-Unità locali'!F86</f>
        <v>27788</v>
      </c>
      <c r="G85" s="6">
        <f>'[1]S-Unità locali'!G86</f>
        <v>28229</v>
      </c>
      <c r="H85" s="163">
        <f>'[1]S-Unità locali'!H86</f>
        <v>28600</v>
      </c>
      <c r="I85" s="15"/>
      <c r="J85" s="56">
        <f t="shared" ref="J85:J90" si="17">(H85-C85)/C85</f>
        <v>6.6925315227934046E-2</v>
      </c>
      <c r="K85" s="57">
        <f t="shared" ref="K85:K90" si="18">H85-C85</f>
        <v>1794</v>
      </c>
      <c r="T85" s="247"/>
      <c r="U85" s="247"/>
      <c r="V85" s="247"/>
      <c r="W85" s="247"/>
      <c r="X85" s="247"/>
      <c r="Y85" s="247"/>
      <c r="Z85" s="247"/>
      <c r="AA85" s="247"/>
      <c r="AB85" s="247"/>
      <c r="AC85" s="2"/>
      <c r="AD85" s="2"/>
      <c r="AE85" s="2"/>
    </row>
    <row r="86" spans="2:31" ht="14.25" x14ac:dyDescent="0.25">
      <c r="B86" s="180" t="s">
        <v>136</v>
      </c>
      <c r="C86" s="163">
        <f>'[1]S-Unità locali'!C87</f>
        <v>2761</v>
      </c>
      <c r="D86" s="6">
        <f>'[1]S-Unità locali'!D87</f>
        <v>2731</v>
      </c>
      <c r="E86" s="47">
        <f>'[1]S-Unità locali'!E87</f>
        <v>2692</v>
      </c>
      <c r="F86" s="43">
        <f>'[1]S-Unità locali'!F87</f>
        <v>2661</v>
      </c>
      <c r="G86" s="6">
        <f>'[1]S-Unità locali'!G87</f>
        <v>2637</v>
      </c>
      <c r="H86" s="163">
        <f>'[1]S-Unità locali'!H87</f>
        <v>2594</v>
      </c>
      <c r="I86" s="187"/>
      <c r="J86" s="188">
        <f t="shared" si="17"/>
        <v>-6.0485331401666065E-2</v>
      </c>
      <c r="K86" s="189">
        <f t="shared" si="18"/>
        <v>-167</v>
      </c>
      <c r="T86" s="247"/>
      <c r="U86" s="247"/>
      <c r="V86" s="247"/>
      <c r="W86" s="247"/>
      <c r="X86" s="247"/>
      <c r="Y86" s="247"/>
      <c r="Z86" s="247"/>
      <c r="AA86" s="247"/>
      <c r="AB86" s="247"/>
      <c r="AC86" s="2"/>
      <c r="AD86" s="2"/>
      <c r="AE86" s="2"/>
    </row>
    <row r="87" spans="2:31" ht="14.25" x14ac:dyDescent="0.25">
      <c r="B87" s="180" t="s">
        <v>137</v>
      </c>
      <c r="C87" s="163">
        <f>'[1]S-Unità locali'!C88</f>
        <v>3088</v>
      </c>
      <c r="D87" s="6">
        <f>'[1]S-Unità locali'!D88</f>
        <v>3059</v>
      </c>
      <c r="E87" s="47">
        <f>'[1]S-Unità locali'!E88</f>
        <v>3102</v>
      </c>
      <c r="F87" s="43">
        <f>'[1]S-Unità locali'!F88</f>
        <v>3163</v>
      </c>
      <c r="G87" s="6">
        <f>'[1]S-Unità locali'!G88</f>
        <v>3217</v>
      </c>
      <c r="H87" s="163">
        <f>'[1]S-Unità locali'!H88</f>
        <v>3289</v>
      </c>
      <c r="I87" s="187"/>
      <c r="J87" s="188">
        <f t="shared" si="17"/>
        <v>6.5090673575129529E-2</v>
      </c>
      <c r="K87" s="189">
        <f t="shared" si="18"/>
        <v>201</v>
      </c>
      <c r="T87" s="247"/>
      <c r="U87" s="247"/>
      <c r="V87" s="247"/>
      <c r="W87" s="247"/>
      <c r="X87" s="247"/>
      <c r="Y87" s="247"/>
      <c r="Z87" s="247"/>
      <c r="AA87" s="247"/>
      <c r="AB87" s="247"/>
      <c r="AC87" s="2"/>
      <c r="AD87" s="2"/>
      <c r="AE87" s="2"/>
    </row>
    <row r="88" spans="2:31" x14ac:dyDescent="0.25">
      <c r="B88" s="107" t="s">
        <v>138</v>
      </c>
      <c r="C88" s="231">
        <f>'[1]S-Unità locali'!C89</f>
        <v>1161</v>
      </c>
      <c r="D88" s="198">
        <f>'[1]S-Unità locali'!D89</f>
        <v>1155</v>
      </c>
      <c r="E88" s="115">
        <f>'[1]S-Unità locali'!E89</f>
        <v>1173</v>
      </c>
      <c r="F88" s="198">
        <f>'[1]S-Unità locali'!F89</f>
        <v>1226</v>
      </c>
      <c r="G88" s="198">
        <f>'[1]S-Unità locali'!G89</f>
        <v>1241</v>
      </c>
      <c r="H88" s="231">
        <f>'[1]S-Unità locali'!H89</f>
        <v>1301</v>
      </c>
      <c r="I88" s="116"/>
      <c r="J88" s="117">
        <f t="shared" si="17"/>
        <v>0.12058570198105081</v>
      </c>
      <c r="K88" s="112">
        <f t="shared" si="18"/>
        <v>140</v>
      </c>
      <c r="T88" s="247"/>
      <c r="U88" s="247"/>
      <c r="V88" s="247"/>
      <c r="W88" s="247"/>
      <c r="X88" s="247"/>
      <c r="Y88" s="247"/>
      <c r="Z88" s="247"/>
      <c r="AA88" s="247"/>
      <c r="AB88" s="247"/>
      <c r="AC88" s="2"/>
      <c r="AD88" s="2"/>
      <c r="AE88" s="2"/>
    </row>
    <row r="89" spans="2:31" x14ac:dyDescent="0.25">
      <c r="B89" s="107" t="s">
        <v>139</v>
      </c>
      <c r="C89" s="231">
        <f>'[1]S-Unità locali'!C90</f>
        <v>1927</v>
      </c>
      <c r="D89" s="198">
        <f>'[1]S-Unità locali'!D90</f>
        <v>1904</v>
      </c>
      <c r="E89" s="115">
        <f>'[1]S-Unità locali'!E90</f>
        <v>1929</v>
      </c>
      <c r="F89" s="198">
        <f>'[1]S-Unità locali'!F90</f>
        <v>1937</v>
      </c>
      <c r="G89" s="198">
        <f>'[1]S-Unità locali'!G90</f>
        <v>1976</v>
      </c>
      <c r="H89" s="231">
        <f>'[1]S-Unità locali'!H90</f>
        <v>1988</v>
      </c>
      <c r="I89" s="116"/>
      <c r="J89" s="117">
        <f t="shared" si="17"/>
        <v>3.1655422937208098E-2</v>
      </c>
      <c r="K89" s="112">
        <f t="shared" si="18"/>
        <v>61</v>
      </c>
      <c r="T89" s="247"/>
      <c r="U89" s="247"/>
      <c r="V89" s="247"/>
      <c r="W89" s="247"/>
      <c r="X89" s="247"/>
      <c r="Y89" s="247"/>
      <c r="Z89" s="247"/>
      <c r="AA89" s="247"/>
      <c r="AB89" s="247"/>
      <c r="AC89" s="2"/>
      <c r="AD89" s="2"/>
      <c r="AE89" s="2"/>
    </row>
    <row r="90" spans="2:31" ht="14.25" x14ac:dyDescent="0.25">
      <c r="B90" s="180" t="s">
        <v>140</v>
      </c>
      <c r="C90" s="163">
        <f>'[1]S-Unità locali'!C91</f>
        <v>6213</v>
      </c>
      <c r="D90" s="6">
        <f>'[1]S-Unità locali'!D91</f>
        <v>6364</v>
      </c>
      <c r="E90" s="47">
        <f>'[1]S-Unità locali'!E91</f>
        <v>6520</v>
      </c>
      <c r="F90" s="43">
        <f>'[1]S-Unità locali'!F91</f>
        <v>6561</v>
      </c>
      <c r="G90" s="6">
        <f>'[1]S-Unità locali'!G91</f>
        <v>6738</v>
      </c>
      <c r="H90" s="163">
        <f>'[1]S-Unità locali'!H91</f>
        <v>6809</v>
      </c>
      <c r="I90" s="186"/>
      <c r="J90" s="58">
        <f t="shared" si="17"/>
        <v>9.5927893127313701E-2</v>
      </c>
      <c r="K90" s="46">
        <f t="shared" si="18"/>
        <v>596</v>
      </c>
      <c r="T90" s="247"/>
      <c r="U90" s="247"/>
      <c r="V90" s="247"/>
      <c r="W90" s="247"/>
      <c r="X90" s="247"/>
      <c r="Y90" s="247"/>
      <c r="Z90" s="247"/>
      <c r="AA90" s="247"/>
      <c r="AB90" s="247"/>
      <c r="AC90" s="2"/>
      <c r="AD90" s="2"/>
      <c r="AE90" s="2"/>
    </row>
    <row r="91" spans="2:31" ht="14.25" x14ac:dyDescent="0.25">
      <c r="B91" s="107" t="s">
        <v>141</v>
      </c>
      <c r="C91" s="231">
        <f>'[1]S-Unità locali'!C92</f>
        <v>239</v>
      </c>
      <c r="D91" s="198">
        <f>'[1]S-Unità locali'!D92</f>
        <v>230</v>
      </c>
      <c r="E91" s="115">
        <f>'[1]S-Unità locali'!E92</f>
        <v>237</v>
      </c>
      <c r="F91" s="198">
        <f>'[1]S-Unità locali'!F92</f>
        <v>228</v>
      </c>
      <c r="G91" s="198">
        <f>'[1]S-Unità locali'!G92</f>
        <v>223</v>
      </c>
      <c r="H91" s="231">
        <f>'[1]S-Unità locali'!H92</f>
        <v>212</v>
      </c>
      <c r="I91" s="72"/>
      <c r="J91" s="117">
        <f t="shared" ref="J91:J106" si="19">(H91-C91)/C91</f>
        <v>-0.11297071129707113</v>
      </c>
      <c r="K91" s="112">
        <f t="shared" ref="K91:K106" si="20">H91-C91</f>
        <v>-27</v>
      </c>
      <c r="T91" s="247"/>
      <c r="U91" s="247"/>
      <c r="V91" s="247"/>
      <c r="W91" s="247"/>
      <c r="X91" s="247"/>
      <c r="Y91" s="247"/>
      <c r="Z91" s="247"/>
      <c r="AA91" s="247"/>
      <c r="AB91" s="247"/>
      <c r="AC91" s="2"/>
      <c r="AD91" s="2"/>
      <c r="AE91" s="2"/>
    </row>
    <row r="92" spans="2:31" ht="27" x14ac:dyDescent="0.25">
      <c r="B92" s="107" t="s">
        <v>268</v>
      </c>
      <c r="C92" s="231">
        <f>'[1]S-Unità locali'!C93</f>
        <v>126</v>
      </c>
      <c r="D92" s="198">
        <f>'[1]S-Unità locali'!D93</f>
        <v>126</v>
      </c>
      <c r="E92" s="115">
        <f>'[1]S-Unità locali'!E93</f>
        <v>121</v>
      </c>
      <c r="F92" s="198">
        <f>'[1]S-Unità locali'!F93</f>
        <v>119</v>
      </c>
      <c r="G92" s="198">
        <f>'[1]S-Unità locali'!G93</f>
        <v>111</v>
      </c>
      <c r="H92" s="231">
        <f>'[1]S-Unità locali'!H93</f>
        <v>104</v>
      </c>
      <c r="I92" s="118"/>
      <c r="J92" s="117">
        <f t="shared" si="19"/>
        <v>-0.17460317460317459</v>
      </c>
      <c r="K92" s="112">
        <f t="shared" si="20"/>
        <v>-22</v>
      </c>
      <c r="T92" s="358"/>
      <c r="U92" s="380" t="s">
        <v>293</v>
      </c>
      <c r="V92" s="380" t="s">
        <v>294</v>
      </c>
      <c r="W92" s="380" t="s">
        <v>295</v>
      </c>
      <c r="X92" s="380" t="s">
        <v>296</v>
      </c>
      <c r="Y92" s="380" t="s">
        <v>282</v>
      </c>
      <c r="Z92" s="380" t="s">
        <v>278</v>
      </c>
      <c r="AA92" s="247"/>
      <c r="AB92" s="247"/>
      <c r="AC92" s="2"/>
      <c r="AD92" s="2"/>
      <c r="AE92" s="2"/>
    </row>
    <row r="93" spans="2:31" x14ac:dyDescent="0.25">
      <c r="B93" s="107" t="s">
        <v>143</v>
      </c>
      <c r="C93" s="231">
        <f>'[1]S-Unità locali'!C94</f>
        <v>1751</v>
      </c>
      <c r="D93" s="198">
        <f>'[1]S-Unità locali'!D94</f>
        <v>1814</v>
      </c>
      <c r="E93" s="115">
        <f>'[1]S-Unità locali'!E94</f>
        <v>1840</v>
      </c>
      <c r="F93" s="198">
        <f>'[1]S-Unità locali'!F94</f>
        <v>1852</v>
      </c>
      <c r="G93" s="198">
        <f>'[1]S-Unità locali'!G94</f>
        <v>1881</v>
      </c>
      <c r="H93" s="231">
        <f>'[1]S-Unità locali'!H94</f>
        <v>1881</v>
      </c>
      <c r="I93" s="118"/>
      <c r="J93" s="117">
        <f t="shared" si="19"/>
        <v>7.4243289548829236E-2</v>
      </c>
      <c r="K93" s="112">
        <f t="shared" si="20"/>
        <v>130</v>
      </c>
      <c r="T93" s="360" t="s">
        <v>138</v>
      </c>
      <c r="U93" s="381">
        <f>C88/$C$88*100</f>
        <v>100</v>
      </c>
      <c r="V93" s="381">
        <f t="shared" ref="V93:Z93" si="21">D88/$C$88*100</f>
        <v>99.483204134366915</v>
      </c>
      <c r="W93" s="381">
        <f t="shared" si="21"/>
        <v>101.03359173126616</v>
      </c>
      <c r="X93" s="381">
        <f t="shared" si="21"/>
        <v>105.59862187769164</v>
      </c>
      <c r="Y93" s="381">
        <f t="shared" si="21"/>
        <v>106.89061154177433</v>
      </c>
      <c r="Z93" s="381">
        <f t="shared" si="21"/>
        <v>112.05857019810507</v>
      </c>
      <c r="AA93" s="247"/>
      <c r="AB93" s="247"/>
      <c r="AC93" s="2"/>
      <c r="AD93" s="2"/>
      <c r="AE93" s="2"/>
    </row>
    <row r="94" spans="2:31" x14ac:dyDescent="0.25">
      <c r="B94" s="107" t="s">
        <v>144</v>
      </c>
      <c r="C94" s="231">
        <f>'[1]S-Unità locali'!C95</f>
        <v>4019</v>
      </c>
      <c r="D94" s="198">
        <f>'[1]S-Unità locali'!D95</f>
        <v>4126</v>
      </c>
      <c r="E94" s="115">
        <f>'[1]S-Unità locali'!E95</f>
        <v>4253</v>
      </c>
      <c r="F94" s="198">
        <f>'[1]S-Unità locali'!F95</f>
        <v>4289</v>
      </c>
      <c r="G94" s="198">
        <f>'[1]S-Unità locali'!G95</f>
        <v>4445</v>
      </c>
      <c r="H94" s="231">
        <f>'[1]S-Unità locali'!H95</f>
        <v>4538</v>
      </c>
      <c r="I94" s="16"/>
      <c r="J94" s="117">
        <f t="shared" si="19"/>
        <v>0.12913660114456332</v>
      </c>
      <c r="K94" s="112">
        <f t="shared" si="20"/>
        <v>519</v>
      </c>
      <c r="T94" s="247" t="s">
        <v>139</v>
      </c>
      <c r="U94" s="381">
        <f>C89/$C$89*100</f>
        <v>100</v>
      </c>
      <c r="V94" s="381">
        <f t="shared" ref="V94:Z94" si="22">D89/$C$89*100</f>
        <v>98.80643487285937</v>
      </c>
      <c r="W94" s="381">
        <f t="shared" si="22"/>
        <v>100.10378827192528</v>
      </c>
      <c r="X94" s="381">
        <f t="shared" si="22"/>
        <v>100.51894135962635</v>
      </c>
      <c r="Y94" s="381">
        <f t="shared" si="22"/>
        <v>102.54281266216918</v>
      </c>
      <c r="Z94" s="381">
        <f t="shared" si="22"/>
        <v>103.16554229372082</v>
      </c>
      <c r="AA94" s="247"/>
      <c r="AB94" s="247"/>
      <c r="AC94" s="2"/>
      <c r="AD94" s="2"/>
      <c r="AE94" s="2"/>
    </row>
    <row r="95" spans="2:31" x14ac:dyDescent="0.25">
      <c r="B95" s="107" t="s">
        <v>145</v>
      </c>
      <c r="C95" s="231">
        <f>'[1]S-Unità locali'!C96</f>
        <v>78</v>
      </c>
      <c r="D95" s="198">
        <f>'[1]S-Unità locali'!D96</f>
        <v>68</v>
      </c>
      <c r="E95" s="115">
        <f>'[1]S-Unità locali'!E96</f>
        <v>69</v>
      </c>
      <c r="F95" s="198">
        <f>'[1]S-Unità locali'!F96</f>
        <v>73</v>
      </c>
      <c r="G95" s="198">
        <f>'[1]S-Unità locali'!G96</f>
        <v>78</v>
      </c>
      <c r="H95" s="231">
        <f>'[1]S-Unità locali'!H96</f>
        <v>74</v>
      </c>
      <c r="J95" s="117">
        <f t="shared" si="19"/>
        <v>-5.128205128205128E-2</v>
      </c>
      <c r="K95" s="112">
        <f t="shared" si="20"/>
        <v>-4</v>
      </c>
      <c r="T95" s="247"/>
      <c r="U95" s="247"/>
      <c r="V95" s="247"/>
      <c r="W95" s="247"/>
      <c r="X95" s="247"/>
      <c r="Y95" s="247"/>
      <c r="Z95" s="247"/>
      <c r="AA95" s="247"/>
      <c r="AB95" s="247"/>
      <c r="AC95" s="2"/>
      <c r="AD95" s="2"/>
      <c r="AE95" s="2"/>
    </row>
    <row r="96" spans="2:31" ht="27" x14ac:dyDescent="0.25">
      <c r="B96" s="185" t="s">
        <v>146</v>
      </c>
      <c r="C96" s="163">
        <f>'[1]S-Unità locali'!C97</f>
        <v>6468</v>
      </c>
      <c r="D96" s="6">
        <f>'[1]S-Unità locali'!D97</f>
        <v>6606</v>
      </c>
      <c r="E96" s="47">
        <f>'[1]S-Unità locali'!E97</f>
        <v>6648</v>
      </c>
      <c r="F96" s="43">
        <f>'[1]S-Unità locali'!F97</f>
        <v>6690</v>
      </c>
      <c r="G96" s="6">
        <f>'[1]S-Unità locali'!G97</f>
        <v>6749</v>
      </c>
      <c r="H96" s="163">
        <f>'[1]S-Unità locali'!H97</f>
        <v>6842</v>
      </c>
      <c r="I96" s="5"/>
      <c r="J96" s="58">
        <f t="shared" si="19"/>
        <v>5.7823129251700682E-2</v>
      </c>
      <c r="K96" s="46">
        <f t="shared" si="20"/>
        <v>374</v>
      </c>
      <c r="T96" s="358"/>
      <c r="U96" s="380" t="s">
        <v>293</v>
      </c>
      <c r="V96" s="380" t="s">
        <v>294</v>
      </c>
      <c r="W96" s="380" t="s">
        <v>295</v>
      </c>
      <c r="X96" s="380" t="s">
        <v>296</v>
      </c>
      <c r="Y96" s="380" t="s">
        <v>282</v>
      </c>
      <c r="Z96" s="380" t="s">
        <v>278</v>
      </c>
      <c r="AA96" s="247"/>
      <c r="AB96" s="247"/>
      <c r="AC96" s="2"/>
      <c r="AD96" s="2"/>
      <c r="AE96" s="2"/>
    </row>
    <row r="97" spans="2:31" x14ac:dyDescent="0.25">
      <c r="B97" s="107" t="s">
        <v>147</v>
      </c>
      <c r="C97" s="231">
        <f>'[1]S-Unità locali'!C98</f>
        <v>1</v>
      </c>
      <c r="D97" s="198">
        <f>'[1]S-Unità locali'!D98</f>
        <v>6</v>
      </c>
      <c r="E97" s="115">
        <f>'[1]S-Unità locali'!E98</f>
        <v>6</v>
      </c>
      <c r="F97" s="198">
        <f>'[1]S-Unità locali'!F98</f>
        <v>6</v>
      </c>
      <c r="G97" s="198">
        <f>'[1]S-Unità locali'!G98</f>
        <v>6</v>
      </c>
      <c r="H97" s="231">
        <f>'[1]S-Unità locali'!H98</f>
        <v>4</v>
      </c>
      <c r="J97" s="117">
        <f t="shared" si="19"/>
        <v>3</v>
      </c>
      <c r="K97" s="112">
        <f t="shared" si="20"/>
        <v>3</v>
      </c>
      <c r="T97" s="247" t="s">
        <v>141</v>
      </c>
      <c r="U97" s="381">
        <f>C91/$C$91*100</f>
        <v>100</v>
      </c>
      <c r="V97" s="381">
        <f t="shared" ref="V97:Z97" si="23">D91/$C$91*100</f>
        <v>96.23430962343096</v>
      </c>
      <c r="W97" s="381">
        <f t="shared" si="23"/>
        <v>99.163179916317986</v>
      </c>
      <c r="X97" s="381">
        <f t="shared" si="23"/>
        <v>95.39748953974896</v>
      </c>
      <c r="Y97" s="381">
        <f t="shared" si="23"/>
        <v>93.305439330543933</v>
      </c>
      <c r="Z97" s="381">
        <f t="shared" si="23"/>
        <v>88.70292887029288</v>
      </c>
      <c r="AA97" s="247"/>
      <c r="AB97" s="247"/>
      <c r="AC97" s="2"/>
      <c r="AD97" s="2"/>
      <c r="AE97" s="2"/>
    </row>
    <row r="98" spans="2:31" x14ac:dyDescent="0.25">
      <c r="B98" s="107" t="s">
        <v>148</v>
      </c>
      <c r="C98" s="231">
        <f>'[1]S-Unità locali'!C99</f>
        <v>514</v>
      </c>
      <c r="D98" s="198">
        <f>'[1]S-Unità locali'!D99</f>
        <v>556</v>
      </c>
      <c r="E98" s="115">
        <f>'[1]S-Unità locali'!E99</f>
        <v>569</v>
      </c>
      <c r="F98" s="198">
        <f>'[1]S-Unità locali'!F99</f>
        <v>595</v>
      </c>
      <c r="G98" s="198">
        <f>'[1]S-Unità locali'!G99</f>
        <v>595</v>
      </c>
      <c r="H98" s="231">
        <f>'[1]S-Unità locali'!H99</f>
        <v>635</v>
      </c>
      <c r="J98" s="117">
        <f t="shared" si="19"/>
        <v>0.23540856031128404</v>
      </c>
      <c r="K98" s="112">
        <f t="shared" si="20"/>
        <v>121</v>
      </c>
      <c r="T98" s="247" t="s">
        <v>142</v>
      </c>
      <c r="U98" s="381">
        <f>C92/$C$92*100</f>
        <v>100</v>
      </c>
      <c r="V98" s="381">
        <f t="shared" ref="V98:Z98" si="24">D92/$C$92*100</f>
        <v>100</v>
      </c>
      <c r="W98" s="381">
        <f t="shared" si="24"/>
        <v>96.031746031746039</v>
      </c>
      <c r="X98" s="381">
        <f t="shared" si="24"/>
        <v>94.444444444444443</v>
      </c>
      <c r="Y98" s="381">
        <f t="shared" si="24"/>
        <v>88.095238095238088</v>
      </c>
      <c r="Z98" s="381">
        <f t="shared" si="24"/>
        <v>82.539682539682531</v>
      </c>
      <c r="AA98" s="247"/>
      <c r="AB98" s="247"/>
      <c r="AC98" s="2"/>
      <c r="AD98" s="2"/>
      <c r="AE98" s="2"/>
    </row>
    <row r="99" spans="2:31" x14ac:dyDescent="0.25">
      <c r="B99" s="107" t="s">
        <v>149</v>
      </c>
      <c r="C99" s="231">
        <f>'[1]S-Unità locali'!C100</f>
        <v>716</v>
      </c>
      <c r="D99" s="198">
        <f>'[1]S-Unità locali'!D100</f>
        <v>744</v>
      </c>
      <c r="E99" s="115">
        <f>'[1]S-Unità locali'!E100</f>
        <v>755</v>
      </c>
      <c r="F99" s="198">
        <f>'[1]S-Unità locali'!F100</f>
        <v>781</v>
      </c>
      <c r="G99" s="198">
        <f>'[1]S-Unità locali'!G100</f>
        <v>790</v>
      </c>
      <c r="H99" s="231">
        <f>'[1]S-Unità locali'!H100</f>
        <v>831</v>
      </c>
      <c r="J99" s="117">
        <f t="shared" si="19"/>
        <v>0.16061452513966482</v>
      </c>
      <c r="K99" s="112">
        <f t="shared" si="20"/>
        <v>115</v>
      </c>
      <c r="T99" s="247" t="s">
        <v>143</v>
      </c>
      <c r="U99" s="381">
        <f>C93/$C$93*100</f>
        <v>100</v>
      </c>
      <c r="V99" s="381">
        <f t="shared" ref="V99:Z99" si="25">D93/$C$93*100</f>
        <v>103.59794403198173</v>
      </c>
      <c r="W99" s="381">
        <f t="shared" si="25"/>
        <v>105.0828098229583</v>
      </c>
      <c r="X99" s="381">
        <f t="shared" si="25"/>
        <v>105.76813249571673</v>
      </c>
      <c r="Y99" s="381">
        <f t="shared" si="25"/>
        <v>107.42432895488292</v>
      </c>
      <c r="Z99" s="381">
        <f t="shared" si="25"/>
        <v>107.42432895488292</v>
      </c>
      <c r="AA99" s="247"/>
      <c r="AB99" s="247"/>
      <c r="AC99" s="2"/>
      <c r="AD99" s="2"/>
      <c r="AE99" s="2"/>
    </row>
    <row r="100" spans="2:31" x14ac:dyDescent="0.25">
      <c r="B100" s="107" t="s">
        <v>150</v>
      </c>
      <c r="C100" s="231">
        <f>'[1]S-Unità locali'!C101</f>
        <v>2179</v>
      </c>
      <c r="D100" s="198">
        <f>'[1]S-Unità locali'!D101</f>
        <v>2178</v>
      </c>
      <c r="E100" s="115">
        <f>'[1]S-Unità locali'!E101</f>
        <v>2142</v>
      </c>
      <c r="F100" s="198">
        <f>'[1]S-Unità locali'!F101</f>
        <v>2125</v>
      </c>
      <c r="G100" s="198">
        <f>'[1]S-Unità locali'!G101</f>
        <v>2111</v>
      </c>
      <c r="H100" s="231">
        <f>'[1]S-Unità locali'!H101</f>
        <v>2094</v>
      </c>
      <c r="J100" s="117">
        <f t="shared" si="19"/>
        <v>-3.9008719596145019E-2</v>
      </c>
      <c r="K100" s="112">
        <f t="shared" si="20"/>
        <v>-85</v>
      </c>
      <c r="T100" s="247" t="s">
        <v>144</v>
      </c>
      <c r="U100" s="381">
        <f>C94/$C$94*100</f>
        <v>100</v>
      </c>
      <c r="V100" s="381">
        <f t="shared" ref="V100:Z100" si="26">D94/$C$94*100</f>
        <v>102.66235381935805</v>
      </c>
      <c r="W100" s="381">
        <f t="shared" si="26"/>
        <v>105.82234386663349</v>
      </c>
      <c r="X100" s="381">
        <f t="shared" si="26"/>
        <v>106.71808907688481</v>
      </c>
      <c r="Y100" s="381">
        <f t="shared" si="26"/>
        <v>110.59965165464045</v>
      </c>
      <c r="Z100" s="381">
        <f t="shared" si="26"/>
        <v>112.91366011445633</v>
      </c>
      <c r="AA100" s="247"/>
      <c r="AB100" s="247"/>
      <c r="AC100" s="2"/>
      <c r="AD100" s="2"/>
      <c r="AE100" s="2"/>
    </row>
    <row r="101" spans="2:31" x14ac:dyDescent="0.25">
      <c r="B101" s="107" t="s">
        <v>269</v>
      </c>
      <c r="C101" s="231">
        <f>'[1]S-Unità locali'!C102</f>
        <v>3058</v>
      </c>
      <c r="D101" s="198">
        <f>'[1]S-Unità locali'!D102</f>
        <v>3122</v>
      </c>
      <c r="E101" s="115">
        <f>'[1]S-Unità locali'!E102</f>
        <v>3176</v>
      </c>
      <c r="F101" s="198">
        <f>'[1]S-Unità locali'!F102</f>
        <v>3183</v>
      </c>
      <c r="G101" s="198">
        <f>'[1]S-Unità locali'!G102</f>
        <v>3247</v>
      </c>
      <c r="H101" s="231">
        <f>'[1]S-Unità locali'!H102</f>
        <v>3278</v>
      </c>
      <c r="J101" s="117">
        <f t="shared" si="19"/>
        <v>7.1942446043165464E-2</v>
      </c>
      <c r="K101" s="112">
        <f t="shared" si="20"/>
        <v>220</v>
      </c>
      <c r="T101" s="247" t="s">
        <v>145</v>
      </c>
      <c r="U101" s="381">
        <f>C95/$C$95*100</f>
        <v>100</v>
      </c>
      <c r="V101" s="381">
        <f t="shared" ref="V101:Z101" si="27">D95/$C$95*100</f>
        <v>87.179487179487182</v>
      </c>
      <c r="W101" s="381">
        <f t="shared" si="27"/>
        <v>88.461538461538453</v>
      </c>
      <c r="X101" s="381">
        <f t="shared" si="27"/>
        <v>93.589743589743591</v>
      </c>
      <c r="Y101" s="381">
        <f t="shared" si="27"/>
        <v>100</v>
      </c>
      <c r="Z101" s="381">
        <f t="shared" si="27"/>
        <v>94.871794871794862</v>
      </c>
      <c r="AA101" s="247"/>
      <c r="AB101" s="247"/>
      <c r="AC101" s="2"/>
      <c r="AD101" s="2"/>
      <c r="AE101" s="2"/>
    </row>
    <row r="102" spans="2:31" ht="23.25" customHeight="1" x14ac:dyDescent="0.25">
      <c r="B102" s="185" t="s">
        <v>152</v>
      </c>
      <c r="C102" s="163">
        <f>'[1]S-Unità locali'!C103</f>
        <v>8276</v>
      </c>
      <c r="D102" s="6">
        <f>'[1]S-Unità locali'!D103</f>
        <v>8447</v>
      </c>
      <c r="E102" s="47">
        <f>'[1]S-Unità locali'!E103</f>
        <v>8569</v>
      </c>
      <c r="F102" s="43">
        <f>'[1]S-Unità locali'!F103</f>
        <v>8713</v>
      </c>
      <c r="G102" s="6">
        <f>'[1]S-Unità locali'!G103</f>
        <v>8888</v>
      </c>
      <c r="H102" s="163">
        <f>'[1]S-Unità locali'!H103</f>
        <v>9066</v>
      </c>
      <c r="I102" s="5"/>
      <c r="J102" s="58">
        <f t="shared" si="19"/>
        <v>9.5456742387626872E-2</v>
      </c>
      <c r="K102" s="46">
        <f t="shared" si="20"/>
        <v>790</v>
      </c>
      <c r="T102" s="247"/>
      <c r="U102" s="247"/>
      <c r="V102" s="247"/>
      <c r="W102" s="247"/>
      <c r="X102" s="247"/>
      <c r="Y102" s="247"/>
      <c r="Z102" s="247"/>
      <c r="AA102" s="247"/>
      <c r="AB102" s="247"/>
      <c r="AC102" s="2"/>
      <c r="AD102" s="2"/>
      <c r="AE102" s="2"/>
    </row>
    <row r="103" spans="2:31" ht="14.25" customHeight="1" x14ac:dyDescent="0.25">
      <c r="B103" s="107" t="s">
        <v>153</v>
      </c>
      <c r="C103" s="231">
        <f>'[1]S-Unità locali'!C104</f>
        <v>956</v>
      </c>
      <c r="D103" s="198">
        <f>'[1]S-Unità locali'!D104</f>
        <v>1016</v>
      </c>
      <c r="E103" s="115">
        <f>'[1]S-Unità locali'!E104</f>
        <v>1062</v>
      </c>
      <c r="F103" s="198">
        <f>'[1]S-Unità locali'!F104</f>
        <v>1090</v>
      </c>
      <c r="G103" s="198">
        <f>'[1]S-Unità locali'!G104</f>
        <v>1118</v>
      </c>
      <c r="H103" s="231">
        <f>'[1]S-Unità locali'!H104</f>
        <v>1158</v>
      </c>
      <c r="J103" s="117">
        <f t="shared" si="19"/>
        <v>0.21129707112970711</v>
      </c>
      <c r="K103" s="112">
        <f t="shared" si="20"/>
        <v>202</v>
      </c>
      <c r="T103" s="358"/>
      <c r="U103" s="380" t="s">
        <v>293</v>
      </c>
      <c r="V103" s="380" t="s">
        <v>294</v>
      </c>
      <c r="W103" s="380" t="s">
        <v>295</v>
      </c>
      <c r="X103" s="380" t="s">
        <v>296</v>
      </c>
      <c r="Y103" s="380" t="s">
        <v>282</v>
      </c>
      <c r="Z103" s="380" t="s">
        <v>278</v>
      </c>
      <c r="AA103" s="247"/>
      <c r="AB103" s="247"/>
      <c r="AC103" s="2"/>
      <c r="AD103" s="2"/>
      <c r="AE103" s="2"/>
    </row>
    <row r="104" spans="2:31" x14ac:dyDescent="0.25">
      <c r="B104" s="107" t="s">
        <v>154</v>
      </c>
      <c r="C104" s="231">
        <f>'[1]S-Unità locali'!C105</f>
        <v>408</v>
      </c>
      <c r="D104" s="198">
        <f>'[1]S-Unità locali'!D105</f>
        <v>434</v>
      </c>
      <c r="E104" s="115">
        <f>'[1]S-Unità locali'!E105</f>
        <v>441</v>
      </c>
      <c r="F104" s="198">
        <f>'[1]S-Unità locali'!F105</f>
        <v>462</v>
      </c>
      <c r="G104" s="198">
        <f>'[1]S-Unità locali'!G105</f>
        <v>474</v>
      </c>
      <c r="H104" s="231">
        <f>'[1]S-Unità locali'!H105</f>
        <v>493</v>
      </c>
      <c r="J104" s="117">
        <f t="shared" si="19"/>
        <v>0.20833333333333334</v>
      </c>
      <c r="K104" s="112">
        <f t="shared" si="20"/>
        <v>85</v>
      </c>
      <c r="T104" s="247" t="s">
        <v>147</v>
      </c>
      <c r="U104" s="381">
        <f>C97/$C$97*100</f>
        <v>100</v>
      </c>
      <c r="V104" s="381">
        <f t="shared" ref="V104:Z104" si="28">D97/$C$97*100</f>
        <v>600</v>
      </c>
      <c r="W104" s="381">
        <f t="shared" si="28"/>
        <v>600</v>
      </c>
      <c r="X104" s="381">
        <f t="shared" si="28"/>
        <v>600</v>
      </c>
      <c r="Y104" s="381">
        <f t="shared" si="28"/>
        <v>600</v>
      </c>
      <c r="Z104" s="381">
        <f t="shared" si="28"/>
        <v>400</v>
      </c>
      <c r="AA104" s="247"/>
      <c r="AB104" s="247"/>
      <c r="AC104" s="2"/>
      <c r="AD104" s="2"/>
      <c r="AE104" s="2"/>
    </row>
    <row r="105" spans="2:31" x14ac:dyDescent="0.25">
      <c r="B105" s="107" t="s">
        <v>155</v>
      </c>
      <c r="C105" s="231">
        <f>'[1]S-Unità locali'!C106</f>
        <v>289</v>
      </c>
      <c r="D105" s="198">
        <f>'[1]S-Unità locali'!D106</f>
        <v>305</v>
      </c>
      <c r="E105" s="115">
        <f>'[1]S-Unità locali'!E106</f>
        <v>306</v>
      </c>
      <c r="F105" s="198">
        <f>'[1]S-Unità locali'!F106</f>
        <v>306</v>
      </c>
      <c r="G105" s="198">
        <f>'[1]S-Unità locali'!G106</f>
        <v>325</v>
      </c>
      <c r="H105" s="231">
        <f>'[1]S-Unità locali'!H106</f>
        <v>334</v>
      </c>
      <c r="J105" s="117">
        <f t="shared" si="19"/>
        <v>0.15570934256055363</v>
      </c>
      <c r="K105" s="112">
        <f t="shared" si="20"/>
        <v>45</v>
      </c>
      <c r="T105" s="247" t="s">
        <v>148</v>
      </c>
      <c r="U105" s="381">
        <f>C98/$C$98*100</f>
        <v>100</v>
      </c>
      <c r="V105" s="381">
        <f t="shared" ref="V105:Z105" si="29">D98/$C$98*100</f>
        <v>108.17120622568093</v>
      </c>
      <c r="W105" s="381">
        <f t="shared" si="29"/>
        <v>110.70038910505838</v>
      </c>
      <c r="X105" s="381">
        <f t="shared" si="29"/>
        <v>115.75875486381324</v>
      </c>
      <c r="Y105" s="381">
        <f t="shared" si="29"/>
        <v>115.75875486381324</v>
      </c>
      <c r="Z105" s="381">
        <f t="shared" si="29"/>
        <v>123.54085603112841</v>
      </c>
      <c r="AA105" s="247"/>
      <c r="AB105" s="247"/>
      <c r="AC105" s="2"/>
      <c r="AD105" s="2"/>
      <c r="AE105" s="2"/>
    </row>
    <row r="106" spans="2:31" ht="14.25" thickBot="1" x14ac:dyDescent="0.3">
      <c r="B106" s="143" t="s">
        <v>267</v>
      </c>
      <c r="C106" s="232">
        <f>'[1]S-Unità locali'!C107</f>
        <v>6623</v>
      </c>
      <c r="D106" s="200">
        <f>'[1]S-Unità locali'!D107</f>
        <v>6692</v>
      </c>
      <c r="E106" s="200">
        <f>'[1]S-Unità locali'!E107</f>
        <v>6760</v>
      </c>
      <c r="F106" s="200">
        <f>'[1]S-Unità locali'!F107</f>
        <v>6855</v>
      </c>
      <c r="G106" s="200">
        <f>'[1]S-Unità locali'!G107</f>
        <v>6971</v>
      </c>
      <c r="H106" s="232">
        <f>'[1]S-Unità locali'!H107</f>
        <v>7081</v>
      </c>
      <c r="J106" s="151">
        <f t="shared" si="19"/>
        <v>6.9152951834516085E-2</v>
      </c>
      <c r="K106" s="147">
        <f t="shared" si="20"/>
        <v>458</v>
      </c>
      <c r="T106" s="247" t="s">
        <v>149</v>
      </c>
      <c r="U106" s="381">
        <f>C99/$C$99*100</f>
        <v>100</v>
      </c>
      <c r="V106" s="381">
        <f t="shared" ref="V106:Z106" si="30">D99/$C$99*100</f>
        <v>103.91061452513965</v>
      </c>
      <c r="W106" s="381">
        <f t="shared" si="30"/>
        <v>105.44692737430168</v>
      </c>
      <c r="X106" s="381">
        <f t="shared" si="30"/>
        <v>109.07821229050279</v>
      </c>
      <c r="Y106" s="381">
        <f t="shared" si="30"/>
        <v>110.33519553072625</v>
      </c>
      <c r="Z106" s="381">
        <f t="shared" si="30"/>
        <v>116.06145251396649</v>
      </c>
      <c r="AA106" s="247"/>
      <c r="AB106" s="247"/>
      <c r="AC106" s="2"/>
      <c r="AD106" s="2"/>
      <c r="AE106" s="2"/>
    </row>
    <row r="107" spans="2:31" ht="14.25" x14ac:dyDescent="0.25">
      <c r="D107" s="51"/>
      <c r="E107" s="51"/>
      <c r="F107" s="51"/>
      <c r="T107" s="247" t="s">
        <v>150</v>
      </c>
      <c r="U107" s="381">
        <f>C100/$C$100*100</f>
        <v>100</v>
      </c>
      <c r="V107" s="381">
        <f t="shared" ref="V107:Z107" si="31">D100/$C$100*100</f>
        <v>99.954107388710426</v>
      </c>
      <c r="W107" s="381">
        <f t="shared" si="31"/>
        <v>98.301973382285453</v>
      </c>
      <c r="X107" s="381">
        <f t="shared" si="31"/>
        <v>97.521798990362555</v>
      </c>
      <c r="Y107" s="381">
        <f t="shared" si="31"/>
        <v>96.879302432308407</v>
      </c>
      <c r="Z107" s="381">
        <f t="shared" si="31"/>
        <v>96.099128040385494</v>
      </c>
      <c r="AA107" s="247"/>
      <c r="AB107" s="247"/>
      <c r="AC107" s="2"/>
      <c r="AD107" s="2"/>
      <c r="AE107" s="2"/>
    </row>
    <row r="108" spans="2:31" x14ac:dyDescent="0.25">
      <c r="D108" s="115"/>
      <c r="E108" s="115"/>
      <c r="F108" s="115"/>
      <c r="G108" s="115"/>
      <c r="T108" s="247" t="s">
        <v>151</v>
      </c>
      <c r="U108" s="381">
        <f>C101/$C$101*100</f>
        <v>100</v>
      </c>
      <c r="V108" s="381">
        <f t="shared" ref="V108:Z108" si="32">D101/$C$101*100</f>
        <v>102.09287115761936</v>
      </c>
      <c r="W108" s="381">
        <f t="shared" si="32"/>
        <v>103.85873119686069</v>
      </c>
      <c r="X108" s="381">
        <f t="shared" si="32"/>
        <v>104.08763897972531</v>
      </c>
      <c r="Y108" s="381">
        <f t="shared" si="32"/>
        <v>106.18051013734467</v>
      </c>
      <c r="Z108" s="381">
        <f t="shared" si="32"/>
        <v>107.19424460431655</v>
      </c>
      <c r="AA108" s="247"/>
      <c r="AB108" s="247"/>
      <c r="AC108" s="2"/>
      <c r="AD108" s="2"/>
      <c r="AE108" s="2"/>
    </row>
    <row r="109" spans="2:31" x14ac:dyDescent="0.25">
      <c r="T109" s="247"/>
      <c r="U109" s="247"/>
      <c r="V109" s="247"/>
      <c r="W109" s="247"/>
      <c r="X109" s="247"/>
      <c r="Y109" s="247"/>
      <c r="Z109" s="247"/>
      <c r="AA109" s="247"/>
      <c r="AB109" s="247"/>
      <c r="AC109" s="2"/>
      <c r="AD109" s="2"/>
      <c r="AE109" s="2"/>
    </row>
    <row r="110" spans="2:31" ht="27" x14ac:dyDescent="0.25">
      <c r="T110" s="358"/>
      <c r="U110" s="380" t="s">
        <v>293</v>
      </c>
      <c r="V110" s="380" t="s">
        <v>294</v>
      </c>
      <c r="W110" s="380" t="s">
        <v>295</v>
      </c>
      <c r="X110" s="380" t="s">
        <v>296</v>
      </c>
      <c r="Y110" s="380" t="s">
        <v>282</v>
      </c>
      <c r="Z110" s="380" t="s">
        <v>278</v>
      </c>
      <c r="AA110" s="247"/>
      <c r="AB110" s="247"/>
      <c r="AC110" s="2"/>
      <c r="AD110" s="2"/>
      <c r="AE110" s="2"/>
    </row>
    <row r="111" spans="2:31" x14ac:dyDescent="0.25">
      <c r="T111" s="247" t="s">
        <v>153</v>
      </c>
      <c r="U111" s="381">
        <f>C103/$C$103*100</f>
        <v>100</v>
      </c>
      <c r="V111" s="381">
        <f t="shared" ref="V111:Z111" si="33">D103/$C$103*100</f>
        <v>106.27615062761507</v>
      </c>
      <c r="W111" s="381">
        <f t="shared" si="33"/>
        <v>111.0878661087866</v>
      </c>
      <c r="X111" s="381">
        <f t="shared" si="33"/>
        <v>114.01673640167364</v>
      </c>
      <c r="Y111" s="381">
        <f t="shared" si="33"/>
        <v>116.94560669456067</v>
      </c>
      <c r="Z111" s="381">
        <f t="shared" si="33"/>
        <v>121.12970711297071</v>
      </c>
      <c r="AA111" s="247"/>
      <c r="AB111" s="247"/>
      <c r="AC111" s="2"/>
      <c r="AD111" s="2"/>
      <c r="AE111" s="2"/>
    </row>
    <row r="112" spans="2:31" x14ac:dyDescent="0.25">
      <c r="T112" s="247" t="s">
        <v>154</v>
      </c>
      <c r="U112" s="381">
        <f>C104/$C$104*100</f>
        <v>100</v>
      </c>
      <c r="V112" s="381">
        <f t="shared" ref="V112:Z112" si="34">D104/$C$104*100</f>
        <v>106.37254901960785</v>
      </c>
      <c r="W112" s="381">
        <f t="shared" si="34"/>
        <v>108.08823529411764</v>
      </c>
      <c r="X112" s="381">
        <f t="shared" si="34"/>
        <v>113.23529411764706</v>
      </c>
      <c r="Y112" s="381">
        <f t="shared" si="34"/>
        <v>116.1764705882353</v>
      </c>
      <c r="Z112" s="381">
        <f t="shared" si="34"/>
        <v>120.83333333333333</v>
      </c>
      <c r="AA112" s="247"/>
      <c r="AB112" s="247"/>
      <c r="AC112" s="2"/>
      <c r="AD112" s="2"/>
      <c r="AE112" s="2"/>
    </row>
    <row r="113" spans="6:31" s="251" customFormat="1" x14ac:dyDescent="0.25">
      <c r="T113" s="247" t="s">
        <v>155</v>
      </c>
      <c r="U113" s="381">
        <f>C105/$C$105*100</f>
        <v>100</v>
      </c>
      <c r="V113" s="381">
        <f t="shared" ref="V113:Z113" si="35">D105/$C$105*100</f>
        <v>105.5363321799308</v>
      </c>
      <c r="W113" s="381">
        <f t="shared" si="35"/>
        <v>105.88235294117648</v>
      </c>
      <c r="X113" s="381">
        <f t="shared" si="35"/>
        <v>105.88235294117648</v>
      </c>
      <c r="Y113" s="381">
        <f t="shared" si="35"/>
        <v>112.45674740484428</v>
      </c>
      <c r="Z113" s="381">
        <f t="shared" si="35"/>
        <v>115.57093425605535</v>
      </c>
      <c r="AA113" s="247"/>
      <c r="AB113" s="247"/>
      <c r="AC113" s="2"/>
      <c r="AD113" s="2"/>
      <c r="AE113" s="2"/>
    </row>
    <row r="114" spans="6:31" s="251" customFormat="1" x14ac:dyDescent="0.25">
      <c r="T114" s="247" t="s">
        <v>156</v>
      </c>
      <c r="U114" s="381">
        <f>C106/$C$106*100</f>
        <v>100</v>
      </c>
      <c r="V114" s="381">
        <f t="shared" ref="V114:Z114" si="36">D106/$C$106*100</f>
        <v>101.04182394685188</v>
      </c>
      <c r="W114" s="381">
        <f t="shared" si="36"/>
        <v>102.06854899592331</v>
      </c>
      <c r="X114" s="381">
        <f t="shared" si="36"/>
        <v>103.50294428506719</v>
      </c>
      <c r="Y114" s="381">
        <f t="shared" si="36"/>
        <v>105.25441642760079</v>
      </c>
      <c r="Z114" s="381">
        <f t="shared" si="36"/>
        <v>106.9152951834516</v>
      </c>
      <c r="AA114" s="247"/>
      <c r="AB114" s="247"/>
      <c r="AC114" s="2"/>
      <c r="AD114" s="2"/>
      <c r="AE114" s="2"/>
    </row>
    <row r="115" spans="6:31" s="251" customFormat="1" x14ac:dyDescent="0.25">
      <c r="T115" s="247"/>
      <c r="U115" s="247"/>
      <c r="V115" s="247"/>
      <c r="W115" s="247"/>
      <c r="X115" s="247"/>
      <c r="Y115" s="247"/>
      <c r="Z115" s="247"/>
      <c r="AA115" s="247"/>
      <c r="AB115" s="247"/>
      <c r="AC115" s="2"/>
      <c r="AD115" s="2"/>
      <c r="AE115" s="2"/>
    </row>
    <row r="116" spans="6:31" s="251" customFormat="1" x14ac:dyDescent="0.25">
      <c r="T116" s="247"/>
      <c r="U116" s="247"/>
      <c r="V116" s="247"/>
      <c r="W116" s="247"/>
      <c r="X116" s="247"/>
      <c r="Y116" s="247"/>
      <c r="Z116" s="247"/>
      <c r="AA116" s="247"/>
      <c r="AB116" s="247"/>
      <c r="AC116" s="2"/>
      <c r="AD116" s="2"/>
      <c r="AE116" s="2"/>
    </row>
    <row r="117" spans="6:31" s="251" customFormat="1" x14ac:dyDescent="0.25">
      <c r="T117" s="247"/>
      <c r="U117" s="247"/>
      <c r="V117" s="247"/>
      <c r="W117" s="247"/>
      <c r="X117" s="247"/>
      <c r="Y117" s="247"/>
      <c r="Z117" s="247"/>
      <c r="AA117" s="247"/>
      <c r="AB117" s="247"/>
      <c r="AC117" s="2"/>
      <c r="AD117" s="2"/>
      <c r="AE117" s="2"/>
    </row>
    <row r="118" spans="6:31" s="251" customFormat="1" x14ac:dyDescent="0.25">
      <c r="T118" s="247"/>
      <c r="U118" s="247"/>
      <c r="V118" s="247"/>
      <c r="W118" s="247"/>
      <c r="X118" s="247"/>
      <c r="Y118" s="247"/>
      <c r="Z118" s="247"/>
      <c r="AA118" s="247"/>
      <c r="AB118" s="247"/>
      <c r="AC118" s="2"/>
      <c r="AD118" s="2"/>
      <c r="AE118" s="2"/>
    </row>
    <row r="119" spans="6:31" s="251" customFormat="1" x14ac:dyDescent="0.25">
      <c r="T119" s="247"/>
      <c r="U119" s="247"/>
      <c r="V119" s="247"/>
      <c r="W119" s="247"/>
      <c r="X119" s="247"/>
      <c r="Y119" s="247"/>
      <c r="Z119" s="247"/>
      <c r="AA119" s="247"/>
      <c r="AB119" s="247"/>
      <c r="AC119" s="2"/>
      <c r="AD119" s="2"/>
      <c r="AE119" s="2"/>
    </row>
    <row r="120" spans="6:31" s="251" customFormat="1" x14ac:dyDescent="0.25">
      <c r="T120" s="247"/>
      <c r="U120" s="247"/>
      <c r="V120" s="247"/>
      <c r="W120" s="247"/>
      <c r="X120" s="247"/>
      <c r="Y120" s="247"/>
      <c r="Z120" s="247"/>
      <c r="AA120" s="247"/>
      <c r="AB120" s="247"/>
      <c r="AC120" s="2"/>
      <c r="AD120" s="2"/>
      <c r="AE120" s="2"/>
    </row>
    <row r="121" spans="6:31" s="251" customFormat="1" x14ac:dyDescent="0.25">
      <c r="T121" s="247"/>
      <c r="U121" s="247"/>
      <c r="V121" s="247"/>
      <c r="W121" s="247"/>
      <c r="X121" s="247"/>
      <c r="Y121" s="247"/>
      <c r="Z121" s="247"/>
      <c r="AA121" s="247"/>
      <c r="AB121" s="247"/>
      <c r="AC121" s="2"/>
      <c r="AD121" s="2"/>
      <c r="AE121" s="2"/>
    </row>
    <row r="122" spans="6:31" s="251" customFormat="1" x14ac:dyDescent="0.25">
      <c r="T122" s="24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6:31" s="251" customFormat="1" x14ac:dyDescent="0.25">
      <c r="T123" s="24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6:31" s="251" customFormat="1" x14ac:dyDescent="0.2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6:31" s="251" customFormat="1" x14ac:dyDescent="0.25">
      <c r="F125" s="355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6:31" s="251" customFormat="1" x14ac:dyDescent="0.2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6:31" s="251" customFormat="1" x14ac:dyDescent="0.2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6:31" s="251" customFormat="1" x14ac:dyDescent="0.2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21:31" s="251" customFormat="1" x14ac:dyDescent="0.2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21:31" s="251" customFormat="1" x14ac:dyDescent="0.2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1:31" s="251" customFormat="1" x14ac:dyDescent="0.2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1:31" s="251" customFormat="1" x14ac:dyDescent="0.2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21:31" s="251" customFormat="1" x14ac:dyDescent="0.2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21:31" s="251" customFormat="1" x14ac:dyDescent="0.2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21:31" s="251" customFormat="1" x14ac:dyDescent="0.2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21:31" s="251" customFormat="1" x14ac:dyDescent="0.2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1:31" s="251" customFormat="1" x14ac:dyDescent="0.2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1:31" s="251" customFormat="1" x14ac:dyDescent="0.2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1:31" s="251" customFormat="1" x14ac:dyDescent="0.2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1:31" s="251" customFormat="1" x14ac:dyDescent="0.2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1:31" s="251" customFormat="1" x14ac:dyDescent="0.2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1:31" s="251" customFormat="1" x14ac:dyDescent="0.2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1:31" s="251" customFormat="1" x14ac:dyDescent="0.2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1:31" s="251" customFormat="1" x14ac:dyDescent="0.2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1:31" s="251" customFormat="1" x14ac:dyDescent="0.2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1:31" s="251" customFormat="1" x14ac:dyDescent="0.2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1:31" s="251" customFormat="1" x14ac:dyDescent="0.2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21:31" s="251" customFormat="1" x14ac:dyDescent="0.2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1:31" s="251" customFormat="1" x14ac:dyDescent="0.2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21:31" s="251" customFormat="1" x14ac:dyDescent="0.2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1:31" s="251" customFormat="1" x14ac:dyDescent="0.2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1:31" s="251" customFormat="1" x14ac:dyDescent="0.25"/>
  </sheetData>
  <sheetProtection sheet="1" objects="1" scenarios="1"/>
  <mergeCells count="31">
    <mergeCell ref="B2:I2"/>
    <mergeCell ref="B4:I4"/>
    <mergeCell ref="D6:F6"/>
    <mergeCell ref="H6:I6"/>
    <mergeCell ref="B8:B9"/>
    <mergeCell ref="C8:C9"/>
    <mergeCell ref="D8:D9"/>
    <mergeCell ref="E8:E9"/>
    <mergeCell ref="F8:F9"/>
    <mergeCell ref="H8:H9"/>
    <mergeCell ref="I8:I9"/>
    <mergeCell ref="B20:I20"/>
    <mergeCell ref="D22:F22"/>
    <mergeCell ref="H22:I22"/>
    <mergeCell ref="B24:B25"/>
    <mergeCell ref="C24:C25"/>
    <mergeCell ref="D24:D25"/>
    <mergeCell ref="E24:E25"/>
    <mergeCell ref="F24:F25"/>
    <mergeCell ref="H24:H25"/>
    <mergeCell ref="B59:K59"/>
    <mergeCell ref="B61:K61"/>
    <mergeCell ref="B74:K74"/>
    <mergeCell ref="I24:I25"/>
    <mergeCell ref="B33:B34"/>
    <mergeCell ref="C33:C34"/>
    <mergeCell ref="D33:D34"/>
    <mergeCell ref="E33:E34"/>
    <mergeCell ref="F33:F34"/>
    <mergeCell ref="H33:H34"/>
    <mergeCell ref="I33:I3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507A-A02C-4237-BE7C-3BF620C15CD8}">
  <sheetPr codeName="Foglio14">
    <tabColor theme="0"/>
  </sheetPr>
  <dimension ref="B1:AM153"/>
  <sheetViews>
    <sheetView workbookViewId="0">
      <selection activeCell="N45" sqref="N45"/>
    </sheetView>
  </sheetViews>
  <sheetFormatPr defaultRowHeight="14.25" x14ac:dyDescent="0.25"/>
  <cols>
    <col min="1" max="1" width="4.7109375" style="72" customWidth="1"/>
    <col min="2" max="2" width="29.85546875" style="72" customWidth="1"/>
    <col min="3" max="10" width="17" style="72" customWidth="1"/>
    <col min="11" max="28" width="17" style="253" customWidth="1"/>
    <col min="29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30" t="s">
        <v>285</v>
      </c>
      <c r="C2" s="429"/>
      <c r="D2" s="429"/>
      <c r="E2" s="429"/>
      <c r="F2" s="429"/>
      <c r="G2" s="429"/>
      <c r="H2" s="429"/>
      <c r="I2" s="429"/>
      <c r="J2" s="429"/>
      <c r="K2" s="251"/>
      <c r="L2" s="251" t="s">
        <v>87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51"/>
      <c r="L3" s="247"/>
      <c r="M3" s="247"/>
      <c r="N3" s="247"/>
      <c r="O3" s="247"/>
      <c r="P3" s="2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501" t="s">
        <v>157</v>
      </c>
      <c r="C4" s="502"/>
      <c r="D4" s="502"/>
      <c r="E4" s="502"/>
      <c r="F4" s="502"/>
      <c r="G4" s="502"/>
      <c r="H4" s="502"/>
      <c r="I4" s="502"/>
      <c r="J4" s="503"/>
      <c r="K4" s="251"/>
      <c r="L4" s="247"/>
      <c r="M4" s="247"/>
      <c r="N4" s="247"/>
      <c r="O4" s="247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</row>
    <row r="5" spans="2:39" x14ac:dyDescent="0.25">
      <c r="K5" s="251"/>
      <c r="L5" s="247"/>
      <c r="M5" s="247"/>
      <c r="N5" s="247"/>
      <c r="O5" s="247"/>
      <c r="P5" s="2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41" t="s">
        <v>274</v>
      </c>
      <c r="C6" s="437" t="s">
        <v>80</v>
      </c>
      <c r="D6" s="438"/>
      <c r="E6" s="439"/>
      <c r="F6" s="437" t="s">
        <v>27</v>
      </c>
      <c r="G6" s="438"/>
      <c r="H6" s="439"/>
      <c r="I6" s="440" t="s">
        <v>35</v>
      </c>
      <c r="J6" s="439"/>
      <c r="K6" s="251"/>
      <c r="L6" s="436" t="s">
        <v>62</v>
      </c>
      <c r="M6" s="382" t="s">
        <v>84</v>
      </c>
      <c r="N6" s="382" t="s">
        <v>85</v>
      </c>
      <c r="O6" s="383" t="s">
        <v>35</v>
      </c>
      <c r="P6" s="72"/>
    </row>
    <row r="7" spans="2:39" s="2" customFormat="1" ht="32.25" customHeight="1" x14ac:dyDescent="0.25">
      <c r="B7" s="442"/>
      <c r="C7" s="167" t="s">
        <v>278</v>
      </c>
      <c r="D7" s="36" t="s">
        <v>279</v>
      </c>
      <c r="E7" s="36" t="s">
        <v>280</v>
      </c>
      <c r="F7" s="167" t="s">
        <v>278</v>
      </c>
      <c r="G7" s="36" t="s">
        <v>279</v>
      </c>
      <c r="H7" s="36" t="s">
        <v>280</v>
      </c>
      <c r="I7" s="167" t="s">
        <v>278</v>
      </c>
      <c r="J7" s="35" t="s">
        <v>281</v>
      </c>
      <c r="K7" s="274"/>
      <c r="L7" s="436"/>
      <c r="M7" s="385" t="s">
        <v>282</v>
      </c>
      <c r="N7" s="385" t="s">
        <v>282</v>
      </c>
      <c r="O7" s="385" t="s">
        <v>282</v>
      </c>
      <c r="P7" s="72"/>
      <c r="Q7" s="253"/>
      <c r="R7" s="253"/>
      <c r="S7" s="251"/>
      <c r="T7" s="349"/>
      <c r="U7" s="336"/>
      <c r="V7" s="336"/>
      <c r="W7" s="336"/>
      <c r="X7" s="336"/>
      <c r="Y7" s="336"/>
      <c r="Z7" s="336"/>
      <c r="AA7" s="251"/>
      <c r="AB7" s="251"/>
    </row>
    <row r="8" spans="2:39" x14ac:dyDescent="0.25">
      <c r="B8" s="80" t="s">
        <v>24</v>
      </c>
      <c r="C8" s="166">
        <v>15070</v>
      </c>
      <c r="D8" s="236">
        <f>(C8-M8)/M8</f>
        <v>-0.13663706674305356</v>
      </c>
      <c r="E8" s="51">
        <f>C8-M8</f>
        <v>-2385</v>
      </c>
      <c r="F8" s="166">
        <v>16190</v>
      </c>
      <c r="G8" s="236">
        <f>(F8-N8)/N8</f>
        <v>1.029641185647426E-2</v>
      </c>
      <c r="H8" s="51">
        <f>F8-N8</f>
        <v>165</v>
      </c>
      <c r="I8" s="170">
        <f>C8-F8</f>
        <v>-1120</v>
      </c>
      <c r="J8" s="73">
        <f>I8-O8</f>
        <v>-2550</v>
      </c>
      <c r="K8" s="74"/>
      <c r="L8" s="387" t="s">
        <v>24</v>
      </c>
      <c r="M8" s="388">
        <v>17455</v>
      </c>
      <c r="N8" s="388">
        <v>16025</v>
      </c>
      <c r="O8" s="386">
        <f>M8-N8</f>
        <v>1430</v>
      </c>
      <c r="P8" s="72"/>
    </row>
    <row r="9" spans="2:39" x14ac:dyDescent="0.25">
      <c r="B9" s="80" t="s">
        <v>28</v>
      </c>
      <c r="C9" s="166">
        <v>355</v>
      </c>
      <c r="D9" s="236">
        <f t="shared" ref="D9:D10" si="0">(C9-M9)/M9</f>
        <v>-0.1125</v>
      </c>
      <c r="E9" s="51">
        <f t="shared" ref="E9:E10" si="1">C9-M9</f>
        <v>-45</v>
      </c>
      <c r="F9" s="166">
        <v>355</v>
      </c>
      <c r="G9" s="236">
        <f>(F9-N9)/N9</f>
        <v>4.4117647058823532E-2</v>
      </c>
      <c r="H9" s="51">
        <f>F9-N9</f>
        <v>15</v>
      </c>
      <c r="I9" s="170">
        <f>C9-F9</f>
        <v>0</v>
      </c>
      <c r="J9" s="73">
        <f t="shared" ref="J9:J10" si="2">I9-O9</f>
        <v>-60</v>
      </c>
      <c r="K9" s="74"/>
      <c r="L9" s="387" t="s">
        <v>28</v>
      </c>
      <c r="M9" s="388">
        <v>400</v>
      </c>
      <c r="N9" s="388">
        <v>340</v>
      </c>
      <c r="O9" s="386">
        <f t="shared" ref="O9:O10" si="3">M9-N9</f>
        <v>60</v>
      </c>
      <c r="P9" s="72"/>
    </row>
    <row r="10" spans="2:39" ht="15" thickBot="1" x14ac:dyDescent="0.3">
      <c r="B10" s="81" t="s">
        <v>25</v>
      </c>
      <c r="C10" s="169">
        <v>650</v>
      </c>
      <c r="D10" s="241">
        <f t="shared" si="0"/>
        <v>0.15044247787610621</v>
      </c>
      <c r="E10" s="104">
        <f t="shared" si="1"/>
        <v>85</v>
      </c>
      <c r="F10" s="169">
        <v>465</v>
      </c>
      <c r="G10" s="241">
        <f>(F10-N10)/N10</f>
        <v>8.1395348837209308E-2</v>
      </c>
      <c r="H10" s="104">
        <f t="shared" ref="H10" si="4">F10-N10</f>
        <v>35</v>
      </c>
      <c r="I10" s="171">
        <f>C10-F10</f>
        <v>185</v>
      </c>
      <c r="J10" s="105">
        <f t="shared" si="2"/>
        <v>50</v>
      </c>
      <c r="K10" s="74"/>
      <c r="L10" s="387" t="s">
        <v>25</v>
      </c>
      <c r="M10" s="388">
        <v>565</v>
      </c>
      <c r="N10" s="388">
        <v>430</v>
      </c>
      <c r="O10" s="386">
        <f t="shared" si="3"/>
        <v>135</v>
      </c>
      <c r="P10" s="72"/>
    </row>
    <row r="11" spans="2:39" ht="15" thickBot="1" x14ac:dyDescent="0.3">
      <c r="L11" s="248"/>
      <c r="M11" s="248"/>
      <c r="N11" s="247"/>
      <c r="O11" s="247"/>
      <c r="P11" s="2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501" t="s">
        <v>158</v>
      </c>
      <c r="C12" s="502"/>
      <c r="D12" s="502"/>
      <c r="E12" s="502"/>
      <c r="F12" s="502"/>
      <c r="G12" s="502"/>
      <c r="H12" s="502"/>
      <c r="I12" s="502"/>
      <c r="J12" s="503"/>
      <c r="K12" s="251"/>
      <c r="L12" s="247"/>
      <c r="M12" s="247"/>
      <c r="N12" s="247"/>
      <c r="O12" s="247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</row>
    <row r="13" spans="2:39" x14ac:dyDescent="0.25">
      <c r="L13" s="248"/>
      <c r="M13" s="248"/>
      <c r="N13" s="247"/>
      <c r="O13" s="247"/>
      <c r="P13" s="2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43" t="s">
        <v>58</v>
      </c>
      <c r="C14" s="437" t="s">
        <v>26</v>
      </c>
      <c r="D14" s="438"/>
      <c r="E14" s="439"/>
      <c r="F14" s="437" t="s">
        <v>27</v>
      </c>
      <c r="G14" s="438"/>
      <c r="H14" s="439"/>
      <c r="I14" s="440" t="s">
        <v>35</v>
      </c>
      <c r="J14" s="439"/>
      <c r="K14" s="251"/>
      <c r="L14" s="436" t="s">
        <v>58</v>
      </c>
      <c r="M14" s="382" t="s">
        <v>84</v>
      </c>
      <c r="N14" s="382" t="s">
        <v>85</v>
      </c>
      <c r="O14" s="383" t="s">
        <v>35</v>
      </c>
      <c r="P14" s="2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42"/>
      <c r="C15" s="167" t="s">
        <v>278</v>
      </c>
      <c r="D15" s="36" t="s">
        <v>279</v>
      </c>
      <c r="E15" s="36" t="s">
        <v>280</v>
      </c>
      <c r="F15" s="167" t="s">
        <v>278</v>
      </c>
      <c r="G15" s="36" t="s">
        <v>279</v>
      </c>
      <c r="H15" s="36" t="s">
        <v>280</v>
      </c>
      <c r="I15" s="167" t="s">
        <v>278</v>
      </c>
      <c r="J15" s="35" t="s">
        <v>281</v>
      </c>
      <c r="K15" s="274"/>
      <c r="L15" s="448"/>
      <c r="M15" s="385" t="s">
        <v>282</v>
      </c>
      <c r="N15" s="385" t="s">
        <v>282</v>
      </c>
      <c r="O15" s="385" t="s">
        <v>282</v>
      </c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</row>
    <row r="16" spans="2:39" ht="27" customHeight="1" x14ac:dyDescent="0.25">
      <c r="B16" s="88" t="s">
        <v>57</v>
      </c>
      <c r="C16" s="172">
        <v>15070</v>
      </c>
      <c r="D16" s="236">
        <f>(C16-M16)/M16</f>
        <v>-0.13663706674305356</v>
      </c>
      <c r="E16" s="51">
        <f>C16-M16</f>
        <v>-2385</v>
      </c>
      <c r="F16" s="175">
        <v>16190</v>
      </c>
      <c r="G16" s="236">
        <f>(F16-N16)/N16</f>
        <v>1.029641185647426E-2</v>
      </c>
      <c r="H16" s="51">
        <f>F16-N16</f>
        <v>165</v>
      </c>
      <c r="I16" s="175">
        <f>C16-F16</f>
        <v>-1120</v>
      </c>
      <c r="J16" s="73">
        <f>I16-O16</f>
        <v>-2550</v>
      </c>
      <c r="L16" s="389" t="s">
        <v>57</v>
      </c>
      <c r="M16" s="390">
        <v>17455</v>
      </c>
      <c r="N16" s="391">
        <v>16025</v>
      </c>
      <c r="O16" s="391">
        <f>M16-N16</f>
        <v>1430</v>
      </c>
      <c r="P16" s="2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9" t="s">
        <v>15</v>
      </c>
      <c r="C17" s="173">
        <v>6655</v>
      </c>
      <c r="D17" s="236">
        <f>(C17-M17)/M17</f>
        <v>-0.11970899470899471</v>
      </c>
      <c r="E17" s="51">
        <f>C17-M17</f>
        <v>-905</v>
      </c>
      <c r="F17" s="173">
        <v>7410</v>
      </c>
      <c r="G17" s="236">
        <f>(F17-N17)/N17</f>
        <v>-1.7892644135188866E-2</v>
      </c>
      <c r="H17" s="51">
        <f>F17-N17</f>
        <v>-135</v>
      </c>
      <c r="I17" s="176">
        <f>C17-F17</f>
        <v>-755</v>
      </c>
      <c r="J17" s="73">
        <f t="shared" ref="J17:J25" si="5">I17-O17</f>
        <v>-770</v>
      </c>
      <c r="L17" s="387" t="s">
        <v>15</v>
      </c>
      <c r="M17" s="388">
        <v>7560</v>
      </c>
      <c r="N17" s="388">
        <v>7545</v>
      </c>
      <c r="O17" s="391">
        <f>M17-N17</f>
        <v>15</v>
      </c>
      <c r="P17" s="2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9" t="s">
        <v>16</v>
      </c>
      <c r="C18" s="173">
        <v>8415</v>
      </c>
      <c r="D18" s="236">
        <f>(C18-M18)/M18</f>
        <v>-0.14957049014653864</v>
      </c>
      <c r="E18" s="51">
        <f>C18-M18</f>
        <v>-1480</v>
      </c>
      <c r="F18" s="173">
        <v>8785</v>
      </c>
      <c r="G18" s="236">
        <f t="shared" ref="G18:G25" si="6">(F18-N18)/N18</f>
        <v>3.5966981132075471E-2</v>
      </c>
      <c r="H18" s="51">
        <f t="shared" ref="H18:H25" si="7">F18-N18</f>
        <v>305</v>
      </c>
      <c r="I18" s="176">
        <f>C18-F18</f>
        <v>-370</v>
      </c>
      <c r="J18" s="73">
        <f t="shared" si="5"/>
        <v>-1785</v>
      </c>
      <c r="L18" s="387" t="s">
        <v>16</v>
      </c>
      <c r="M18" s="388">
        <v>9895</v>
      </c>
      <c r="N18" s="388">
        <v>8480</v>
      </c>
      <c r="O18" s="391">
        <f t="shared" ref="O18:O25" si="8">M18-N18</f>
        <v>1415</v>
      </c>
      <c r="P18" s="2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9"/>
      <c r="C19" s="173"/>
      <c r="D19" s="236"/>
      <c r="E19" s="51"/>
      <c r="F19" s="173"/>
      <c r="G19" s="236"/>
      <c r="H19" s="51"/>
      <c r="I19" s="176"/>
      <c r="J19" s="73"/>
      <c r="L19" s="387"/>
      <c r="M19" s="388"/>
      <c r="N19" s="388"/>
      <c r="O19" s="391"/>
      <c r="P19" s="2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9" t="s">
        <v>209</v>
      </c>
      <c r="C20" s="173">
        <v>5210</v>
      </c>
      <c r="D20" s="236">
        <f t="shared" ref="D20:D25" si="9">(C20-M20)/M20</f>
        <v>-0.21889055472263869</v>
      </c>
      <c r="E20" s="51">
        <f t="shared" ref="E20:E25" si="10">C20-M20</f>
        <v>-1460</v>
      </c>
      <c r="F20" s="173">
        <v>5310</v>
      </c>
      <c r="G20" s="236">
        <f t="shared" si="6"/>
        <v>-7.0052539404553416E-2</v>
      </c>
      <c r="H20" s="51">
        <f t="shared" si="7"/>
        <v>-400</v>
      </c>
      <c r="I20" s="176">
        <f t="shared" ref="I20:I25" si="11">C20-F20</f>
        <v>-100</v>
      </c>
      <c r="J20" s="73">
        <f t="shared" si="5"/>
        <v>-1060</v>
      </c>
      <c r="L20" s="387" t="s">
        <v>209</v>
      </c>
      <c r="M20" s="388">
        <v>6670</v>
      </c>
      <c r="N20" s="388">
        <v>5710</v>
      </c>
      <c r="O20" s="391">
        <f t="shared" si="8"/>
        <v>960</v>
      </c>
      <c r="P20" s="2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9" t="s">
        <v>210</v>
      </c>
      <c r="C21" s="173">
        <v>8595</v>
      </c>
      <c r="D21" s="236">
        <f t="shared" si="9"/>
        <v>-8.4176877996803415E-2</v>
      </c>
      <c r="E21" s="51">
        <f t="shared" si="10"/>
        <v>-790</v>
      </c>
      <c r="F21" s="173">
        <v>9070</v>
      </c>
      <c r="G21" s="236">
        <f t="shared" si="6"/>
        <v>6.7686874632136546E-2</v>
      </c>
      <c r="H21" s="51">
        <f t="shared" si="7"/>
        <v>575</v>
      </c>
      <c r="I21" s="176">
        <f t="shared" si="11"/>
        <v>-475</v>
      </c>
      <c r="J21" s="73">
        <f t="shared" si="5"/>
        <v>-1365</v>
      </c>
      <c r="L21" s="387" t="s">
        <v>210</v>
      </c>
      <c r="M21" s="388">
        <v>9385</v>
      </c>
      <c r="N21" s="388">
        <v>8495</v>
      </c>
      <c r="O21" s="391">
        <f t="shared" si="8"/>
        <v>890</v>
      </c>
      <c r="P21" s="2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5" x14ac:dyDescent="0.25">
      <c r="B22" s="89" t="s">
        <v>211</v>
      </c>
      <c r="C22" s="173">
        <v>1265</v>
      </c>
      <c r="D22" s="236">
        <f t="shared" ref="D22" si="12">(C22-M22)/M22</f>
        <v>-9.6428571428571433E-2</v>
      </c>
      <c r="E22" s="51">
        <f t="shared" ref="E22" si="13">C22-M22</f>
        <v>-135</v>
      </c>
      <c r="F22" s="173">
        <v>1810</v>
      </c>
      <c r="G22" s="236">
        <f t="shared" ref="G22" si="14">(F22-N22)/N22</f>
        <v>-5.4945054945054949E-3</v>
      </c>
      <c r="H22" s="51">
        <f t="shared" ref="H22" si="15">F22-N22</f>
        <v>-10</v>
      </c>
      <c r="I22" s="176">
        <f t="shared" ref="I22" si="16">C22-F22</f>
        <v>-545</v>
      </c>
      <c r="J22" s="73">
        <f t="shared" ref="J22" si="17">I22-O22</f>
        <v>-125</v>
      </c>
      <c r="L22" s="387" t="s">
        <v>297</v>
      </c>
      <c r="M22" s="388">
        <v>1400</v>
      </c>
      <c r="N22" s="388">
        <v>1820</v>
      </c>
      <c r="O22" s="391">
        <f t="shared" si="8"/>
        <v>-420</v>
      </c>
      <c r="P22" s="2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9"/>
      <c r="C23" s="173"/>
      <c r="D23" s="236"/>
      <c r="E23" s="51"/>
      <c r="F23" s="173"/>
      <c r="G23" s="236"/>
      <c r="H23" s="51"/>
      <c r="I23" s="176"/>
      <c r="J23" s="73"/>
      <c r="L23" s="387"/>
      <c r="M23" s="388"/>
      <c r="N23" s="388"/>
      <c r="O23" s="391"/>
      <c r="P23" s="2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9" t="s">
        <v>22</v>
      </c>
      <c r="C24" s="173">
        <v>11540</v>
      </c>
      <c r="D24" s="236">
        <f t="shared" si="9"/>
        <v>-0.14296323802450797</v>
      </c>
      <c r="E24" s="51">
        <f t="shared" si="10"/>
        <v>-1925</v>
      </c>
      <c r="F24" s="173">
        <v>11855</v>
      </c>
      <c r="G24" s="368">
        <f>(F24-N24)/N24</f>
        <v>-4.2158516020236085E-4</v>
      </c>
      <c r="H24" s="51">
        <f>F24-N24</f>
        <v>-5</v>
      </c>
      <c r="I24" s="176">
        <f t="shared" si="11"/>
        <v>-315</v>
      </c>
      <c r="J24" s="106">
        <f t="shared" si="5"/>
        <v>-1920</v>
      </c>
      <c r="L24" s="387" t="s">
        <v>22</v>
      </c>
      <c r="M24" s="388">
        <v>13465</v>
      </c>
      <c r="N24" s="388">
        <v>11860</v>
      </c>
      <c r="O24" s="391">
        <f>M24-N24</f>
        <v>1605</v>
      </c>
      <c r="P24" s="2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ht="15" thickBot="1" x14ac:dyDescent="0.3">
      <c r="B25" s="90" t="s">
        <v>23</v>
      </c>
      <c r="C25" s="174">
        <v>3530</v>
      </c>
      <c r="D25" s="241">
        <f t="shared" si="9"/>
        <v>-0.11528822055137844</v>
      </c>
      <c r="E25" s="104">
        <f t="shared" si="10"/>
        <v>-460</v>
      </c>
      <c r="F25" s="174">
        <v>4335</v>
      </c>
      <c r="G25" s="241">
        <f t="shared" si="6"/>
        <v>4.0816326530612242E-2</v>
      </c>
      <c r="H25" s="104">
        <f t="shared" si="7"/>
        <v>170</v>
      </c>
      <c r="I25" s="177">
        <f t="shared" si="11"/>
        <v>-805</v>
      </c>
      <c r="J25" s="105">
        <f t="shared" si="5"/>
        <v>-630</v>
      </c>
      <c r="L25" s="387" t="s">
        <v>23</v>
      </c>
      <c r="M25" s="388">
        <v>3990</v>
      </c>
      <c r="N25" s="388">
        <v>4165</v>
      </c>
      <c r="O25" s="391">
        <f t="shared" si="8"/>
        <v>-175</v>
      </c>
      <c r="P25" s="2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25">
      <c r="L26" s="248"/>
      <c r="M26" s="248"/>
      <c r="N26" s="247"/>
      <c r="O26" s="247"/>
      <c r="P26" s="2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ht="32.25" customHeight="1" thickBot="1" x14ac:dyDescent="0.3">
      <c r="B27" s="443" t="s">
        <v>60</v>
      </c>
      <c r="C27" s="437" t="s">
        <v>37</v>
      </c>
      <c r="D27" s="438"/>
      <c r="E27" s="439"/>
      <c r="F27" s="437" t="s">
        <v>27</v>
      </c>
      <c r="G27" s="438"/>
      <c r="H27" s="439"/>
      <c r="I27" s="440" t="s">
        <v>35</v>
      </c>
      <c r="J27" s="439"/>
      <c r="K27" s="251"/>
      <c r="L27" s="436" t="s">
        <v>60</v>
      </c>
      <c r="M27" s="382" t="s">
        <v>84</v>
      </c>
      <c r="N27" s="382" t="s">
        <v>85</v>
      </c>
      <c r="O27" s="383" t="s">
        <v>35</v>
      </c>
      <c r="P27" s="2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s="2" customFormat="1" ht="32.25" customHeight="1" x14ac:dyDescent="0.25">
      <c r="B28" s="442"/>
      <c r="C28" s="167" t="s">
        <v>278</v>
      </c>
      <c r="D28" s="36" t="s">
        <v>279</v>
      </c>
      <c r="E28" s="36" t="s">
        <v>280</v>
      </c>
      <c r="F28" s="167" t="s">
        <v>278</v>
      </c>
      <c r="G28" s="36" t="s">
        <v>279</v>
      </c>
      <c r="H28" s="36" t="s">
        <v>280</v>
      </c>
      <c r="I28" s="167" t="s">
        <v>278</v>
      </c>
      <c r="J28" s="35" t="s">
        <v>281</v>
      </c>
      <c r="K28" s="274"/>
      <c r="L28" s="448"/>
      <c r="M28" s="385" t="s">
        <v>282</v>
      </c>
      <c r="N28" s="385" t="s">
        <v>282</v>
      </c>
      <c r="O28" s="385" t="s">
        <v>282</v>
      </c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</row>
    <row r="29" spans="2:39" ht="27" customHeight="1" x14ac:dyDescent="0.25">
      <c r="B29" s="88" t="s">
        <v>57</v>
      </c>
      <c r="C29" s="172">
        <v>355</v>
      </c>
      <c r="D29" s="236">
        <f>(C29-M29)/M29</f>
        <v>-0.1125</v>
      </c>
      <c r="E29" s="51">
        <f>C29-M29</f>
        <v>-45</v>
      </c>
      <c r="F29" s="175">
        <v>355</v>
      </c>
      <c r="G29" s="236">
        <f>(F29-N29)/N29</f>
        <v>4.4117647058823532E-2</v>
      </c>
      <c r="H29" s="51">
        <f>F29-N29</f>
        <v>15</v>
      </c>
      <c r="I29" s="175">
        <f>C29-F29</f>
        <v>0</v>
      </c>
      <c r="J29" s="73">
        <f>I29-O29</f>
        <v>-60</v>
      </c>
      <c r="L29" s="389" t="s">
        <v>57</v>
      </c>
      <c r="M29" s="390">
        <v>400</v>
      </c>
      <c r="N29" s="391">
        <v>340</v>
      </c>
      <c r="O29" s="391">
        <f t="shared" ref="O29:O38" si="18">M29-N29</f>
        <v>60</v>
      </c>
      <c r="P29" s="2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B30" s="89" t="s">
        <v>15</v>
      </c>
      <c r="C30" s="173">
        <v>215</v>
      </c>
      <c r="D30" s="236">
        <f>(C30-M30)/M30</f>
        <v>7.4999999999999997E-2</v>
      </c>
      <c r="E30" s="51">
        <f>C30-M30</f>
        <v>15</v>
      </c>
      <c r="F30" s="173">
        <v>235</v>
      </c>
      <c r="G30" s="236">
        <f t="shared" ref="G30:G31" si="19">(F30-N30)/N30</f>
        <v>0.20512820512820512</v>
      </c>
      <c r="H30" s="51">
        <f t="shared" ref="H30:H31" si="20">F30-N30</f>
        <v>40</v>
      </c>
      <c r="I30" s="176">
        <f>C30-F30</f>
        <v>-20</v>
      </c>
      <c r="J30" s="73">
        <f t="shared" ref="J30:J38" si="21">I30-O30</f>
        <v>-25</v>
      </c>
      <c r="L30" s="387" t="s">
        <v>15</v>
      </c>
      <c r="M30" s="388">
        <v>200</v>
      </c>
      <c r="N30" s="388">
        <v>195</v>
      </c>
      <c r="O30" s="391">
        <f t="shared" si="18"/>
        <v>5</v>
      </c>
      <c r="P30" s="2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25">
      <c r="B31" s="89" t="s">
        <v>16</v>
      </c>
      <c r="C31" s="173">
        <v>140</v>
      </c>
      <c r="D31" s="236">
        <f>(C31-M31)/M31</f>
        <v>-0.3</v>
      </c>
      <c r="E31" s="51">
        <f>C31-M31</f>
        <v>-60</v>
      </c>
      <c r="F31" s="173">
        <v>120</v>
      </c>
      <c r="G31" s="236">
        <f t="shared" si="19"/>
        <v>-0.2</v>
      </c>
      <c r="H31" s="51">
        <f t="shared" si="20"/>
        <v>-30</v>
      </c>
      <c r="I31" s="176">
        <f>C31-F31</f>
        <v>20</v>
      </c>
      <c r="J31" s="73">
        <f t="shared" si="21"/>
        <v>-30</v>
      </c>
      <c r="L31" s="387" t="s">
        <v>16</v>
      </c>
      <c r="M31" s="388">
        <v>200</v>
      </c>
      <c r="N31" s="388">
        <v>150</v>
      </c>
      <c r="O31" s="391">
        <f t="shared" si="18"/>
        <v>50</v>
      </c>
      <c r="P31" s="2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25">
      <c r="B32" s="89"/>
      <c r="C32" s="173"/>
      <c r="D32" s="236"/>
      <c r="E32" s="51"/>
      <c r="F32" s="173"/>
      <c r="G32" s="236"/>
      <c r="H32" s="51"/>
      <c r="I32" s="176"/>
      <c r="J32" s="73"/>
      <c r="L32" s="387"/>
      <c r="M32" s="388"/>
      <c r="N32" s="388"/>
      <c r="O32" s="391"/>
      <c r="P32" s="2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25">
      <c r="B33" s="89" t="s">
        <v>209</v>
      </c>
      <c r="C33" s="173">
        <v>90</v>
      </c>
      <c r="D33" s="236">
        <f t="shared" ref="D33:D34" si="22">(C33-M33)/M33</f>
        <v>-0.35714285714285715</v>
      </c>
      <c r="E33" s="51">
        <f t="shared" ref="E33:E34" si="23">C33-M33</f>
        <v>-50</v>
      </c>
      <c r="F33" s="173">
        <v>100</v>
      </c>
      <c r="G33" s="236">
        <f t="shared" ref="G33:G35" si="24">(F33-N33)/N33</f>
        <v>-0.2</v>
      </c>
      <c r="H33" s="51">
        <f t="shared" ref="H33:H34" si="25">F33-N33</f>
        <v>-25</v>
      </c>
      <c r="I33" s="176">
        <f t="shared" ref="I33:I38" si="26">C33-F33</f>
        <v>-10</v>
      </c>
      <c r="J33" s="73">
        <f t="shared" si="21"/>
        <v>-25</v>
      </c>
      <c r="L33" s="387" t="s">
        <v>209</v>
      </c>
      <c r="M33" s="388">
        <v>140</v>
      </c>
      <c r="N33" s="388">
        <v>125</v>
      </c>
      <c r="O33" s="391">
        <f t="shared" si="18"/>
        <v>15</v>
      </c>
      <c r="P33" s="2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9" t="s">
        <v>210</v>
      </c>
      <c r="C34" s="173">
        <v>170</v>
      </c>
      <c r="D34" s="236">
        <f t="shared" si="22"/>
        <v>0.13333333333333333</v>
      </c>
      <c r="E34" s="51">
        <f t="shared" si="23"/>
        <v>20</v>
      </c>
      <c r="F34" s="173">
        <v>170</v>
      </c>
      <c r="G34" s="236">
        <f t="shared" si="24"/>
        <v>0.36</v>
      </c>
      <c r="H34" s="51">
        <f t="shared" si="25"/>
        <v>45</v>
      </c>
      <c r="I34" s="176">
        <f t="shared" si="26"/>
        <v>0</v>
      </c>
      <c r="J34" s="73">
        <f t="shared" si="21"/>
        <v>-25</v>
      </c>
      <c r="L34" s="387" t="s">
        <v>210</v>
      </c>
      <c r="M34" s="388">
        <v>150</v>
      </c>
      <c r="N34" s="388">
        <v>125</v>
      </c>
      <c r="O34" s="391">
        <f t="shared" si="18"/>
        <v>25</v>
      </c>
      <c r="P34" s="72"/>
      <c r="AG34" s="2"/>
      <c r="AH34" s="2"/>
      <c r="AI34" s="2"/>
      <c r="AJ34" s="2"/>
      <c r="AK34" s="2"/>
      <c r="AL34" s="2"/>
      <c r="AM34" s="2"/>
    </row>
    <row r="35" spans="2:39" ht="15" x14ac:dyDescent="0.25">
      <c r="B35" s="89" t="s">
        <v>211</v>
      </c>
      <c r="C35" s="173">
        <v>95</v>
      </c>
      <c r="D35" s="236">
        <f t="shared" ref="D35" si="27">(C35-M35)/M35</f>
        <v>-0.13636363636363635</v>
      </c>
      <c r="E35" s="51">
        <f t="shared" ref="E35" si="28">C35-M35</f>
        <v>-15</v>
      </c>
      <c r="F35" s="173">
        <v>85</v>
      </c>
      <c r="G35" s="236">
        <f t="shared" si="24"/>
        <v>-5.5555555555555552E-2</v>
      </c>
      <c r="H35" s="51">
        <f t="shared" ref="H35" si="29">F35-N35</f>
        <v>-5</v>
      </c>
      <c r="I35" s="176">
        <f t="shared" ref="I35" si="30">C35-F35</f>
        <v>10</v>
      </c>
      <c r="J35" s="73">
        <f t="shared" ref="J35" si="31">I35-O35</f>
        <v>-10</v>
      </c>
      <c r="L35" s="387" t="s">
        <v>297</v>
      </c>
      <c r="M35" s="388">
        <v>110</v>
      </c>
      <c r="N35" s="388">
        <v>90</v>
      </c>
      <c r="O35" s="391">
        <f t="shared" si="18"/>
        <v>20</v>
      </c>
      <c r="P35" s="72"/>
      <c r="AG35" s="2"/>
      <c r="AH35" s="2"/>
      <c r="AI35" s="2"/>
      <c r="AJ35" s="2"/>
      <c r="AK35" s="2"/>
      <c r="AL35" s="2"/>
      <c r="AM35" s="2"/>
    </row>
    <row r="36" spans="2:39" x14ac:dyDescent="0.25">
      <c r="B36" s="89"/>
      <c r="C36" s="173"/>
      <c r="D36" s="236"/>
      <c r="E36" s="51"/>
      <c r="F36" s="173"/>
      <c r="G36" s="236"/>
      <c r="H36" s="51"/>
      <c r="I36" s="176"/>
      <c r="J36" s="73"/>
      <c r="L36" s="387"/>
      <c r="M36" s="388"/>
      <c r="N36" s="388"/>
      <c r="O36" s="391"/>
      <c r="P36" s="72"/>
      <c r="AG36" s="2"/>
      <c r="AH36" s="2"/>
      <c r="AI36" s="2"/>
      <c r="AJ36" s="2"/>
      <c r="AK36" s="2"/>
      <c r="AL36" s="2"/>
      <c r="AM36" s="2"/>
    </row>
    <row r="37" spans="2:39" x14ac:dyDescent="0.25">
      <c r="B37" s="89" t="s">
        <v>22</v>
      </c>
      <c r="C37" s="173">
        <v>305</v>
      </c>
      <c r="D37" s="236">
        <f t="shared" ref="D37:D38" si="32">(C37-M37)/M37</f>
        <v>-0.14084507042253522</v>
      </c>
      <c r="E37" s="51">
        <f t="shared" ref="E37:E38" si="33">C37-M37</f>
        <v>-50</v>
      </c>
      <c r="F37" s="173">
        <v>275</v>
      </c>
      <c r="G37" s="236">
        <f t="shared" ref="G37:G38" si="34">(F37-N37)/N37</f>
        <v>-6.7796610169491525E-2</v>
      </c>
      <c r="H37" s="51">
        <f t="shared" ref="H37:H38" si="35">F37-N37</f>
        <v>-20</v>
      </c>
      <c r="I37" s="176">
        <f t="shared" si="26"/>
        <v>30</v>
      </c>
      <c r="J37" s="106">
        <f t="shared" si="21"/>
        <v>-30</v>
      </c>
      <c r="L37" s="387" t="s">
        <v>22</v>
      </c>
      <c r="M37" s="388">
        <v>355</v>
      </c>
      <c r="N37" s="388">
        <v>295</v>
      </c>
      <c r="O37" s="391">
        <f t="shared" si="18"/>
        <v>60</v>
      </c>
      <c r="P37" s="72"/>
      <c r="AG37" s="2"/>
      <c r="AH37" s="2"/>
      <c r="AI37" s="2"/>
      <c r="AJ37" s="2"/>
      <c r="AK37" s="2"/>
      <c r="AL37" s="2"/>
      <c r="AM37" s="2"/>
    </row>
    <row r="38" spans="2:39" ht="15" thickBot="1" x14ac:dyDescent="0.3">
      <c r="B38" s="90" t="s">
        <v>23</v>
      </c>
      <c r="C38" s="174">
        <v>50</v>
      </c>
      <c r="D38" s="241">
        <f t="shared" si="32"/>
        <v>0.1111111111111111</v>
      </c>
      <c r="E38" s="104">
        <f t="shared" si="33"/>
        <v>5</v>
      </c>
      <c r="F38" s="174">
        <v>80</v>
      </c>
      <c r="G38" s="241">
        <f t="shared" si="34"/>
        <v>0.77777777777777779</v>
      </c>
      <c r="H38" s="104">
        <f t="shared" si="35"/>
        <v>35</v>
      </c>
      <c r="I38" s="177">
        <f t="shared" si="26"/>
        <v>-30</v>
      </c>
      <c r="J38" s="105">
        <f t="shared" si="21"/>
        <v>-30</v>
      </c>
      <c r="L38" s="387" t="s">
        <v>23</v>
      </c>
      <c r="M38" s="388">
        <v>45</v>
      </c>
      <c r="N38" s="388">
        <v>45</v>
      </c>
      <c r="O38" s="391">
        <f t="shared" si="18"/>
        <v>0</v>
      </c>
      <c r="P38" s="72"/>
      <c r="AG38" s="2"/>
      <c r="AH38" s="2"/>
      <c r="AI38" s="2"/>
      <c r="AJ38" s="2"/>
      <c r="AK38" s="2"/>
      <c r="AL38" s="2"/>
      <c r="AM38" s="2"/>
    </row>
    <row r="39" spans="2:39" x14ac:dyDescent="0.25">
      <c r="L39" s="248"/>
      <c r="M39" s="248"/>
      <c r="N39" s="248"/>
      <c r="O39" s="248"/>
      <c r="P39" s="72"/>
    </row>
    <row r="40" spans="2:39" ht="32.25" customHeight="1" thickBot="1" x14ac:dyDescent="0.3">
      <c r="B40" s="443" t="s">
        <v>59</v>
      </c>
      <c r="C40" s="437" t="s">
        <v>37</v>
      </c>
      <c r="D40" s="438"/>
      <c r="E40" s="439"/>
      <c r="F40" s="437" t="s">
        <v>27</v>
      </c>
      <c r="G40" s="438"/>
      <c r="H40" s="439"/>
      <c r="I40" s="440" t="s">
        <v>35</v>
      </c>
      <c r="J40" s="439"/>
      <c r="K40" s="251"/>
      <c r="L40" s="436" t="s">
        <v>59</v>
      </c>
      <c r="M40" s="382" t="s">
        <v>84</v>
      </c>
      <c r="N40" s="382" t="s">
        <v>85</v>
      </c>
      <c r="O40" s="383" t="s">
        <v>35</v>
      </c>
      <c r="P40" s="2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2" customFormat="1" ht="32.25" customHeight="1" x14ac:dyDescent="0.25">
      <c r="B41" s="442"/>
      <c r="C41" s="167" t="s">
        <v>278</v>
      </c>
      <c r="D41" s="36" t="s">
        <v>279</v>
      </c>
      <c r="E41" s="36" t="s">
        <v>280</v>
      </c>
      <c r="F41" s="167" t="s">
        <v>278</v>
      </c>
      <c r="G41" s="36" t="s">
        <v>279</v>
      </c>
      <c r="H41" s="36" t="s">
        <v>280</v>
      </c>
      <c r="I41" s="167" t="s">
        <v>278</v>
      </c>
      <c r="J41" s="35" t="s">
        <v>281</v>
      </c>
      <c r="K41" s="274"/>
      <c r="L41" s="448"/>
      <c r="M41" s="385" t="s">
        <v>282</v>
      </c>
      <c r="N41" s="385" t="s">
        <v>282</v>
      </c>
      <c r="O41" s="385" t="s">
        <v>282</v>
      </c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</row>
    <row r="42" spans="2:39" ht="27" customHeight="1" x14ac:dyDescent="0.25">
      <c r="B42" s="88" t="s">
        <v>57</v>
      </c>
      <c r="C42" s="172">
        <v>650</v>
      </c>
      <c r="D42" s="236">
        <f>(C42-M42)/M42</f>
        <v>0.15044247787610621</v>
      </c>
      <c r="E42" s="51">
        <f>C42-M42</f>
        <v>85</v>
      </c>
      <c r="F42" s="175">
        <v>465</v>
      </c>
      <c r="G42" s="236">
        <f>(F42-N42)/N42</f>
        <v>8.1395348837209308E-2</v>
      </c>
      <c r="H42" s="51">
        <f>F42-N42</f>
        <v>35</v>
      </c>
      <c r="I42" s="175">
        <f>C42-F42</f>
        <v>185</v>
      </c>
      <c r="J42" s="73">
        <f>I42-O42</f>
        <v>50</v>
      </c>
      <c r="L42" s="389" t="s">
        <v>57</v>
      </c>
      <c r="M42" s="390">
        <v>565</v>
      </c>
      <c r="N42" s="391">
        <v>430</v>
      </c>
      <c r="O42" s="391">
        <f t="shared" ref="O42:O51" si="36">M42-N42</f>
        <v>135</v>
      </c>
      <c r="P42" s="2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25">
      <c r="B43" s="89" t="s">
        <v>15</v>
      </c>
      <c r="C43" s="173">
        <v>370</v>
      </c>
      <c r="D43" s="236">
        <f t="shared" ref="D43:D44" si="37">(C43-M43)/M43</f>
        <v>0.25423728813559321</v>
      </c>
      <c r="E43" s="51">
        <f t="shared" ref="E43:E44" si="38">C43-M43</f>
        <v>75</v>
      </c>
      <c r="F43" s="173">
        <v>310</v>
      </c>
      <c r="G43" s="236">
        <f t="shared" ref="G43:G44" si="39">(F43-N43)/N43</f>
        <v>0.24</v>
      </c>
      <c r="H43" s="51">
        <f t="shared" ref="H43:H44" si="40">F43-N43</f>
        <v>60</v>
      </c>
      <c r="I43" s="176">
        <f t="shared" ref="I43:I51" si="41">C43-F43</f>
        <v>60</v>
      </c>
      <c r="J43" s="73">
        <f t="shared" ref="J43:J51" si="42">I43-O43</f>
        <v>15</v>
      </c>
      <c r="L43" s="387" t="s">
        <v>15</v>
      </c>
      <c r="M43" s="388">
        <v>295</v>
      </c>
      <c r="N43" s="388">
        <v>250</v>
      </c>
      <c r="O43" s="391">
        <f t="shared" si="36"/>
        <v>45</v>
      </c>
      <c r="P43" s="2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25">
      <c r="B44" s="89" t="s">
        <v>16</v>
      </c>
      <c r="C44" s="173">
        <v>280</v>
      </c>
      <c r="D44" s="236">
        <f t="shared" si="37"/>
        <v>5.6603773584905662E-2</v>
      </c>
      <c r="E44" s="51">
        <f t="shared" si="38"/>
        <v>15</v>
      </c>
      <c r="F44" s="173">
        <v>155</v>
      </c>
      <c r="G44" s="236">
        <f t="shared" si="39"/>
        <v>-0.11428571428571428</v>
      </c>
      <c r="H44" s="51">
        <f t="shared" si="40"/>
        <v>-20</v>
      </c>
      <c r="I44" s="176">
        <f t="shared" si="41"/>
        <v>125</v>
      </c>
      <c r="J44" s="73">
        <f t="shared" si="42"/>
        <v>35</v>
      </c>
      <c r="L44" s="387" t="s">
        <v>16</v>
      </c>
      <c r="M44" s="388">
        <v>265</v>
      </c>
      <c r="N44" s="388">
        <v>175</v>
      </c>
      <c r="O44" s="391">
        <f t="shared" si="36"/>
        <v>90</v>
      </c>
      <c r="P44" s="2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25">
      <c r="B45" s="89"/>
      <c r="C45" s="173"/>
      <c r="D45" s="236"/>
      <c r="E45" s="51"/>
      <c r="F45" s="173"/>
      <c r="G45" s="236"/>
      <c r="H45" s="51"/>
      <c r="I45" s="176"/>
      <c r="J45" s="73"/>
      <c r="K45" s="248"/>
      <c r="L45" s="387"/>
      <c r="M45" s="388"/>
      <c r="N45" s="388"/>
      <c r="O45" s="391"/>
      <c r="P45" s="247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25">
      <c r="B46" s="89" t="s">
        <v>209</v>
      </c>
      <c r="C46" s="173">
        <v>130</v>
      </c>
      <c r="D46" s="236">
        <f t="shared" ref="D46:D47" si="43">(C46-M46)/M46</f>
        <v>0.04</v>
      </c>
      <c r="E46" s="51">
        <f t="shared" ref="E46:E47" si="44">C46-M46</f>
        <v>5</v>
      </c>
      <c r="F46" s="173">
        <v>95</v>
      </c>
      <c r="G46" s="236">
        <f t="shared" ref="G46:G48" si="45">(F46-N46)/N46</f>
        <v>-0.13636363636363635</v>
      </c>
      <c r="H46" s="51">
        <f t="shared" ref="H46:H47" si="46">F46-N46</f>
        <v>-15</v>
      </c>
      <c r="I46" s="176">
        <f t="shared" si="41"/>
        <v>35</v>
      </c>
      <c r="J46" s="73">
        <f t="shared" si="42"/>
        <v>20</v>
      </c>
      <c r="K46" s="248"/>
      <c r="L46" s="387" t="s">
        <v>209</v>
      </c>
      <c r="M46" s="388">
        <v>125</v>
      </c>
      <c r="N46" s="388">
        <v>110</v>
      </c>
      <c r="O46" s="391">
        <f t="shared" si="36"/>
        <v>15</v>
      </c>
      <c r="P46" s="247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25">
      <c r="B47" s="89" t="s">
        <v>210</v>
      </c>
      <c r="C47" s="173">
        <v>370</v>
      </c>
      <c r="D47" s="236">
        <f t="shared" si="43"/>
        <v>0.12121212121212122</v>
      </c>
      <c r="E47" s="51">
        <f t="shared" si="44"/>
        <v>40</v>
      </c>
      <c r="F47" s="173">
        <v>260</v>
      </c>
      <c r="G47" s="236">
        <f t="shared" si="45"/>
        <v>0.13043478260869565</v>
      </c>
      <c r="H47" s="51">
        <f t="shared" si="46"/>
        <v>30</v>
      </c>
      <c r="I47" s="176">
        <f t="shared" si="41"/>
        <v>110</v>
      </c>
      <c r="J47" s="73">
        <f t="shared" si="42"/>
        <v>10</v>
      </c>
      <c r="K47" s="248"/>
      <c r="L47" s="387" t="s">
        <v>210</v>
      </c>
      <c r="M47" s="388">
        <v>330</v>
      </c>
      <c r="N47" s="388">
        <v>230</v>
      </c>
      <c r="O47" s="391">
        <f t="shared" si="36"/>
        <v>100</v>
      </c>
      <c r="P47" s="248"/>
      <c r="AG47" s="2"/>
      <c r="AH47" s="2"/>
      <c r="AI47" s="2"/>
      <c r="AJ47" s="2"/>
      <c r="AK47" s="2"/>
      <c r="AL47" s="2"/>
      <c r="AM47" s="2"/>
    </row>
    <row r="48" spans="2:39" ht="15" x14ac:dyDescent="0.25">
      <c r="B48" s="89" t="s">
        <v>211</v>
      </c>
      <c r="C48" s="173">
        <v>150</v>
      </c>
      <c r="D48" s="236">
        <f t="shared" ref="D48" si="47">(C48-M48)/M48</f>
        <v>0.36363636363636365</v>
      </c>
      <c r="E48" s="51">
        <f t="shared" ref="E48" si="48">C48-M48</f>
        <v>40</v>
      </c>
      <c r="F48" s="173">
        <v>115</v>
      </c>
      <c r="G48" s="236">
        <f t="shared" si="45"/>
        <v>0.27777777777777779</v>
      </c>
      <c r="H48" s="51">
        <f t="shared" ref="H48" si="49">F48-N48</f>
        <v>25</v>
      </c>
      <c r="I48" s="176">
        <f t="shared" ref="I48" si="50">C48-F48</f>
        <v>35</v>
      </c>
      <c r="J48" s="73">
        <f t="shared" ref="J48" si="51">I48-O48</f>
        <v>15</v>
      </c>
      <c r="K48" s="248"/>
      <c r="L48" s="387" t="s">
        <v>297</v>
      </c>
      <c r="M48" s="388">
        <v>110</v>
      </c>
      <c r="N48" s="388">
        <v>90</v>
      </c>
      <c r="O48" s="391">
        <f t="shared" si="36"/>
        <v>20</v>
      </c>
      <c r="P48" s="248"/>
      <c r="AG48" s="2"/>
      <c r="AH48" s="2"/>
      <c r="AI48" s="2"/>
      <c r="AJ48" s="2"/>
      <c r="AK48" s="2"/>
      <c r="AL48" s="2"/>
      <c r="AM48" s="2"/>
    </row>
    <row r="49" spans="2:39" x14ac:dyDescent="0.25">
      <c r="B49" s="89"/>
      <c r="C49" s="173"/>
      <c r="D49" s="236"/>
      <c r="E49" s="51"/>
      <c r="F49" s="173"/>
      <c r="G49" s="236"/>
      <c r="H49" s="51"/>
      <c r="I49" s="176"/>
      <c r="J49" s="73"/>
      <c r="K49" s="248"/>
      <c r="L49" s="387"/>
      <c r="M49" s="388"/>
      <c r="N49" s="388"/>
      <c r="O49" s="391"/>
      <c r="P49" s="248"/>
      <c r="AG49" s="2"/>
      <c r="AH49" s="2"/>
      <c r="AI49" s="2"/>
      <c r="AJ49" s="2"/>
      <c r="AK49" s="2"/>
      <c r="AL49" s="2"/>
      <c r="AM49" s="2"/>
    </row>
    <row r="50" spans="2:39" x14ac:dyDescent="0.25">
      <c r="B50" s="89" t="s">
        <v>22</v>
      </c>
      <c r="C50" s="173">
        <v>595</v>
      </c>
      <c r="D50" s="236">
        <f t="shared" ref="D50" si="52">(C50-M50)/M50</f>
        <v>0.17821782178217821</v>
      </c>
      <c r="E50" s="51">
        <f t="shared" ref="E50:E51" si="53">C50-M50</f>
        <v>90</v>
      </c>
      <c r="F50" s="173">
        <v>425</v>
      </c>
      <c r="G50" s="295">
        <f t="shared" ref="G50:G51" si="54">(F50-N50)/N50</f>
        <v>6.25E-2</v>
      </c>
      <c r="H50" s="51">
        <f t="shared" ref="H50:H51" si="55">F50-N50</f>
        <v>25</v>
      </c>
      <c r="I50" s="176">
        <f t="shared" si="41"/>
        <v>170</v>
      </c>
      <c r="J50" s="106">
        <f t="shared" si="42"/>
        <v>65</v>
      </c>
      <c r="K50" s="248"/>
      <c r="L50" s="387" t="s">
        <v>22</v>
      </c>
      <c r="M50" s="388">
        <v>505</v>
      </c>
      <c r="N50" s="388">
        <v>400</v>
      </c>
      <c r="O50" s="391">
        <f t="shared" si="36"/>
        <v>105</v>
      </c>
      <c r="P50" s="248"/>
      <c r="AG50" s="2"/>
      <c r="AH50" s="2"/>
      <c r="AI50" s="2"/>
      <c r="AJ50" s="2"/>
      <c r="AK50" s="2"/>
      <c r="AL50" s="2"/>
      <c r="AM50" s="2"/>
    </row>
    <row r="51" spans="2:39" ht="15" thickBot="1" x14ac:dyDescent="0.3">
      <c r="B51" s="90" t="s">
        <v>23</v>
      </c>
      <c r="C51" s="174">
        <v>55</v>
      </c>
      <c r="D51" s="241" t="s">
        <v>266</v>
      </c>
      <c r="E51" s="104">
        <f t="shared" si="53"/>
        <v>0</v>
      </c>
      <c r="F51" s="174">
        <v>40</v>
      </c>
      <c r="G51" s="241">
        <f t="shared" si="54"/>
        <v>0.33333333333333331</v>
      </c>
      <c r="H51" s="104">
        <f t="shared" si="55"/>
        <v>10</v>
      </c>
      <c r="I51" s="177">
        <f t="shared" si="41"/>
        <v>15</v>
      </c>
      <c r="J51" s="105">
        <f t="shared" si="42"/>
        <v>-10</v>
      </c>
      <c r="K51" s="248"/>
      <c r="L51" s="387" t="s">
        <v>23</v>
      </c>
      <c r="M51" s="388">
        <v>55</v>
      </c>
      <c r="N51" s="388">
        <v>30</v>
      </c>
      <c r="O51" s="391">
        <f t="shared" si="36"/>
        <v>25</v>
      </c>
      <c r="P51" s="248"/>
      <c r="AG51" s="2"/>
      <c r="AH51" s="2"/>
      <c r="AI51" s="2"/>
      <c r="AJ51" s="2"/>
      <c r="AK51" s="2"/>
      <c r="AL51" s="2"/>
      <c r="AM51" s="2"/>
    </row>
    <row r="52" spans="2:39" x14ac:dyDescent="0.25">
      <c r="K52" s="248"/>
      <c r="L52" s="248"/>
      <c r="M52" s="248"/>
      <c r="N52" s="248"/>
      <c r="O52" s="248"/>
      <c r="P52" s="248"/>
    </row>
    <row r="53" spans="2:39" x14ac:dyDescent="0.25">
      <c r="K53" s="248"/>
      <c r="L53" s="248"/>
      <c r="M53" s="248"/>
      <c r="N53" s="248"/>
      <c r="O53" s="248"/>
      <c r="P53" s="248"/>
    </row>
    <row r="54" spans="2:39" ht="65.25" customHeight="1" x14ac:dyDescent="0.25">
      <c r="B54" s="430" t="s">
        <v>284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2"/>
      <c r="O54" s="2"/>
      <c r="P54" s="2"/>
      <c r="Q54" s="2"/>
      <c r="R54" s="2"/>
      <c r="S54" s="2"/>
      <c r="T54" s="2"/>
      <c r="U54" s="2"/>
      <c r="V54" s="2"/>
      <c r="W54" s="2"/>
      <c r="X54" s="251"/>
      <c r="Y54" s="251"/>
      <c r="Z54" s="251"/>
      <c r="AA54" s="251"/>
      <c r="AB54" s="25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5" thickBot="1" x14ac:dyDescent="0.3"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2:39" s="2" customFormat="1" ht="19.5" customHeight="1" thickBot="1" x14ac:dyDescent="0.3">
      <c r="B56" s="501" t="s">
        <v>159</v>
      </c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3"/>
      <c r="X56" s="251"/>
      <c r="Y56" s="251"/>
      <c r="Z56" s="251"/>
      <c r="AA56" s="251"/>
      <c r="AB56" s="251"/>
    </row>
    <row r="57" spans="2:39" x14ac:dyDescent="0.25">
      <c r="N57" s="2"/>
      <c r="O57" s="247"/>
      <c r="P57" s="247"/>
      <c r="Q57" s="247"/>
      <c r="R57" s="247"/>
      <c r="S57" s="247"/>
      <c r="T57" s="2"/>
      <c r="U57" s="2"/>
      <c r="V57" s="2"/>
      <c r="W57" s="2"/>
      <c r="X57" s="251"/>
      <c r="Y57" s="251"/>
      <c r="Z57" s="251"/>
      <c r="AA57" s="251"/>
      <c r="AB57" s="251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thickBot="1" x14ac:dyDescent="0.3">
      <c r="B58" s="443" t="s">
        <v>63</v>
      </c>
      <c r="C58" s="437" t="s">
        <v>26</v>
      </c>
      <c r="D58" s="438"/>
      <c r="E58" s="439"/>
      <c r="F58" s="437" t="s">
        <v>27</v>
      </c>
      <c r="G58" s="438"/>
      <c r="H58" s="439"/>
      <c r="I58" s="437" t="s">
        <v>64</v>
      </c>
      <c r="J58" s="438"/>
      <c r="K58" s="439"/>
      <c r="L58" s="440" t="s">
        <v>35</v>
      </c>
      <c r="M58" s="439"/>
      <c r="N58" s="2"/>
      <c r="O58" s="436" t="s">
        <v>63</v>
      </c>
      <c r="P58" s="382" t="s">
        <v>84</v>
      </c>
      <c r="Q58" s="382" t="s">
        <v>85</v>
      </c>
      <c r="R58" s="382" t="s">
        <v>86</v>
      </c>
      <c r="S58" s="382" t="s">
        <v>35</v>
      </c>
      <c r="T58" s="2"/>
      <c r="U58" s="2"/>
      <c r="V58" s="2"/>
      <c r="W58" s="2"/>
      <c r="X58" s="251"/>
      <c r="Y58" s="251"/>
      <c r="Z58" s="251"/>
      <c r="AA58" s="251"/>
      <c r="AB58" s="251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2" customFormat="1" ht="32.25" customHeight="1" x14ac:dyDescent="0.25">
      <c r="B59" s="442"/>
      <c r="C59" s="167" t="s">
        <v>278</v>
      </c>
      <c r="D59" s="36" t="s">
        <v>279</v>
      </c>
      <c r="E59" s="36" t="s">
        <v>280</v>
      </c>
      <c r="F59" s="167" t="s">
        <v>278</v>
      </c>
      <c r="G59" s="36" t="s">
        <v>279</v>
      </c>
      <c r="H59" s="36" t="s">
        <v>280</v>
      </c>
      <c r="I59" s="167" t="s">
        <v>278</v>
      </c>
      <c r="J59" s="36" t="s">
        <v>279</v>
      </c>
      <c r="K59" s="36" t="s">
        <v>280</v>
      </c>
      <c r="L59" s="167" t="s">
        <v>278</v>
      </c>
      <c r="M59" s="35" t="s">
        <v>281</v>
      </c>
      <c r="O59" s="448"/>
      <c r="P59" s="385" t="s">
        <v>282</v>
      </c>
      <c r="Q59" s="385" t="s">
        <v>282</v>
      </c>
      <c r="R59" s="385" t="s">
        <v>282</v>
      </c>
      <c r="S59" s="385" t="s">
        <v>282</v>
      </c>
      <c r="X59" s="251"/>
      <c r="Y59" s="251"/>
      <c r="Z59" s="251"/>
      <c r="AA59" s="251"/>
      <c r="AB59" s="251"/>
    </row>
    <row r="60" spans="2:39" ht="27" customHeight="1" x14ac:dyDescent="0.25">
      <c r="B60" s="88" t="s">
        <v>57</v>
      </c>
      <c r="C60" s="172">
        <v>15070</v>
      </c>
      <c r="D60" s="236">
        <f>(C60-P60)/P60</f>
        <v>-0.13663706674305356</v>
      </c>
      <c r="E60" s="51">
        <f>C60-P60</f>
        <v>-2385</v>
      </c>
      <c r="F60" s="175">
        <v>16190</v>
      </c>
      <c r="G60" s="236">
        <f>(F60-Q60)/Q60</f>
        <v>1.029641185647426E-2</v>
      </c>
      <c r="H60" s="51">
        <f>F60-Q60</f>
        <v>165</v>
      </c>
      <c r="I60" s="175"/>
      <c r="J60" s="92"/>
      <c r="K60" s="276"/>
      <c r="L60" s="356">
        <f>C60-F60</f>
        <v>-1120</v>
      </c>
      <c r="M60" s="73">
        <f>L60-S60</f>
        <v>-2550</v>
      </c>
      <c r="N60" s="2"/>
      <c r="O60" s="389" t="s">
        <v>57</v>
      </c>
      <c r="P60" s="390">
        <v>17455</v>
      </c>
      <c r="Q60" s="391">
        <v>16025</v>
      </c>
      <c r="R60" s="391"/>
      <c r="S60" s="391">
        <f>P60-Q60</f>
        <v>1430</v>
      </c>
      <c r="T60" s="2"/>
      <c r="U60" s="2"/>
      <c r="V60" s="2"/>
      <c r="W60" s="2"/>
      <c r="X60" s="251"/>
      <c r="Y60" s="251"/>
      <c r="Z60" s="251"/>
      <c r="AA60" s="251"/>
      <c r="AB60" s="251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25">
      <c r="B61" s="89" t="s">
        <v>29</v>
      </c>
      <c r="C61" s="173">
        <v>1645</v>
      </c>
      <c r="D61" s="236">
        <f t="shared" ref="D61:D64" si="56">(C61-P61)/P61</f>
        <v>3.1347962382445138E-2</v>
      </c>
      <c r="E61" s="51">
        <f t="shared" ref="E61:E64" si="57">C61-P61</f>
        <v>50</v>
      </c>
      <c r="F61" s="173">
        <v>2560</v>
      </c>
      <c r="G61" s="236">
        <f t="shared" ref="G61:G64" si="58">(F61-Q61)/Q61</f>
        <v>-5.8823529411764705E-2</v>
      </c>
      <c r="H61" s="51">
        <f t="shared" ref="H61:H64" si="59">F61-Q61</f>
        <v>-160</v>
      </c>
      <c r="I61" s="173">
        <v>1400</v>
      </c>
      <c r="J61" s="236">
        <f>(I61-R61)/R61</f>
        <v>0.20171673819742489</v>
      </c>
      <c r="K61" s="51">
        <f>I61-R61</f>
        <v>235</v>
      </c>
      <c r="L61" s="170">
        <f>C61-F61+I61</f>
        <v>485</v>
      </c>
      <c r="M61" s="106">
        <f t="shared" ref="M61:M64" si="60">L61-S61</f>
        <v>445</v>
      </c>
      <c r="N61" s="2"/>
      <c r="O61" s="387" t="s">
        <v>29</v>
      </c>
      <c r="P61" s="388">
        <v>1595</v>
      </c>
      <c r="Q61" s="388">
        <v>2720</v>
      </c>
      <c r="R61" s="388">
        <v>1165</v>
      </c>
      <c r="S61" s="386">
        <f>P61-Q61+R61</f>
        <v>40</v>
      </c>
      <c r="T61" s="2"/>
      <c r="U61" s="2"/>
      <c r="V61" s="2"/>
      <c r="W61" s="2"/>
      <c r="X61" s="251"/>
      <c r="Y61" s="251"/>
      <c r="Z61" s="251"/>
      <c r="AA61" s="251"/>
      <c r="AB61" s="251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25">
      <c r="B62" s="89" t="s">
        <v>30</v>
      </c>
      <c r="C62" s="173">
        <v>7095</v>
      </c>
      <c r="D62" s="236">
        <f t="shared" si="56"/>
        <v>-9.8475222363405335E-2</v>
      </c>
      <c r="E62" s="51">
        <f t="shared" si="57"/>
        <v>-775</v>
      </c>
      <c r="F62" s="173">
        <v>5945</v>
      </c>
      <c r="G62" s="236">
        <f t="shared" si="58"/>
        <v>0.22577319587628866</v>
      </c>
      <c r="H62" s="51">
        <f t="shared" si="59"/>
        <v>1095</v>
      </c>
      <c r="I62" s="173">
        <v>1185</v>
      </c>
      <c r="J62" s="236">
        <f t="shared" ref="J62:J63" si="61">(I62-R62)/R62</f>
        <v>0.22164948453608246</v>
      </c>
      <c r="K62" s="51">
        <f t="shared" ref="K62:K63" si="62">I62-R62</f>
        <v>215</v>
      </c>
      <c r="L62" s="170">
        <f>C62-F62-I62</f>
        <v>-35</v>
      </c>
      <c r="M62" s="106">
        <f t="shared" si="60"/>
        <v>-2085</v>
      </c>
      <c r="N62" s="2"/>
      <c r="O62" s="387" t="s">
        <v>30</v>
      </c>
      <c r="P62" s="388">
        <v>7870</v>
      </c>
      <c r="Q62" s="388">
        <v>4850</v>
      </c>
      <c r="R62" s="388">
        <v>970</v>
      </c>
      <c r="S62" s="386">
        <f>P62-Q62-R62</f>
        <v>2050</v>
      </c>
      <c r="T62" s="2"/>
      <c r="U62" s="2"/>
      <c r="V62" s="2"/>
      <c r="W62" s="2"/>
      <c r="X62" s="251"/>
      <c r="Y62" s="251"/>
      <c r="Z62" s="251"/>
      <c r="AA62" s="251"/>
      <c r="AB62" s="251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25">
      <c r="B63" s="89" t="s">
        <v>31</v>
      </c>
      <c r="C63" s="173">
        <v>475</v>
      </c>
      <c r="D63" s="236">
        <f t="shared" si="56"/>
        <v>0.10465116279069768</v>
      </c>
      <c r="E63" s="51">
        <f t="shared" si="57"/>
        <v>45</v>
      </c>
      <c r="F63" s="173">
        <v>275</v>
      </c>
      <c r="G63" s="236">
        <f t="shared" si="58"/>
        <v>3.7735849056603772E-2</v>
      </c>
      <c r="H63" s="51">
        <f t="shared" si="59"/>
        <v>10</v>
      </c>
      <c r="I63" s="173">
        <v>215</v>
      </c>
      <c r="J63" s="236">
        <f t="shared" si="61"/>
        <v>0.10256410256410256</v>
      </c>
      <c r="K63" s="51">
        <f t="shared" si="62"/>
        <v>20</v>
      </c>
      <c r="L63" s="170">
        <f>C63-F63-I63</f>
        <v>-15</v>
      </c>
      <c r="M63" s="106">
        <f t="shared" si="60"/>
        <v>15</v>
      </c>
      <c r="N63" s="2"/>
      <c r="O63" s="387" t="s">
        <v>31</v>
      </c>
      <c r="P63" s="388">
        <v>430</v>
      </c>
      <c r="Q63" s="388">
        <v>265</v>
      </c>
      <c r="R63" s="388">
        <v>195</v>
      </c>
      <c r="S63" s="386">
        <f>P63-Q63-R63</f>
        <v>-30</v>
      </c>
      <c r="T63" s="2"/>
      <c r="U63" s="2"/>
      <c r="V63" s="2"/>
      <c r="W63" s="2"/>
      <c r="X63" s="251"/>
      <c r="Y63" s="251"/>
      <c r="Z63" s="251"/>
      <c r="AA63" s="251"/>
      <c r="AB63" s="251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ht="15" thickBot="1" x14ac:dyDescent="0.3">
      <c r="B64" s="90" t="s">
        <v>272</v>
      </c>
      <c r="C64" s="174">
        <v>5860</v>
      </c>
      <c r="D64" s="241">
        <f t="shared" si="56"/>
        <v>-0.22538003965631195</v>
      </c>
      <c r="E64" s="104">
        <f t="shared" si="57"/>
        <v>-1705</v>
      </c>
      <c r="F64" s="174">
        <v>7410</v>
      </c>
      <c r="G64" s="241">
        <f t="shared" si="58"/>
        <v>-9.579011592434411E-2</v>
      </c>
      <c r="H64" s="104">
        <f t="shared" si="59"/>
        <v>-785</v>
      </c>
      <c r="I64" s="174"/>
      <c r="J64" s="241"/>
      <c r="K64" s="104"/>
      <c r="L64" s="169">
        <f>C64-F64-I64</f>
        <v>-1550</v>
      </c>
      <c r="M64" s="105">
        <f t="shared" si="60"/>
        <v>-920</v>
      </c>
      <c r="N64" s="72"/>
      <c r="O64" s="387" t="s">
        <v>273</v>
      </c>
      <c r="P64" s="383">
        <v>7565</v>
      </c>
      <c r="Q64" s="383">
        <v>8195</v>
      </c>
      <c r="R64" s="383"/>
      <c r="S64" s="386">
        <f>P64-Q64-R64</f>
        <v>-630</v>
      </c>
      <c r="T64" s="72"/>
      <c r="U64" s="72"/>
      <c r="V64" s="72"/>
      <c r="W64" s="72"/>
    </row>
    <row r="65" spans="2:39" x14ac:dyDescent="0.25">
      <c r="N65" s="72"/>
      <c r="O65" s="248"/>
      <c r="P65" s="248"/>
      <c r="Q65" s="248"/>
      <c r="R65" s="248"/>
      <c r="S65" s="248"/>
      <c r="T65" s="72"/>
      <c r="U65" s="72"/>
      <c r="V65" s="72"/>
      <c r="W65" s="72"/>
    </row>
    <row r="66" spans="2:39" x14ac:dyDescent="0.25">
      <c r="O66" s="248"/>
      <c r="P66" s="248"/>
      <c r="Q66" s="248"/>
      <c r="R66" s="248"/>
      <c r="S66" s="248"/>
    </row>
    <row r="67" spans="2:39" ht="42.75" customHeight="1" x14ac:dyDescent="0.25">
      <c r="B67" s="430" t="s">
        <v>213</v>
      </c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251"/>
      <c r="O67" s="247"/>
      <c r="P67" s="247"/>
      <c r="Q67" s="247"/>
      <c r="R67" s="247"/>
      <c r="S67" s="247"/>
      <c r="T67" s="251"/>
      <c r="U67" s="251"/>
      <c r="V67" s="251"/>
      <c r="W67" s="251"/>
      <c r="X67" s="251"/>
      <c r="Y67" s="251"/>
      <c r="Z67" s="251"/>
      <c r="AA67" s="251"/>
      <c r="AB67" s="251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ht="15" thickBot="1" x14ac:dyDescent="0.3"/>
    <row r="69" spans="2:39" s="2" customFormat="1" ht="19.5" customHeight="1" thickBot="1" x14ac:dyDescent="0.3">
      <c r="B69" s="501" t="s">
        <v>160</v>
      </c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3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</row>
    <row r="70" spans="2:39" x14ac:dyDescent="0.25"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ht="32.25" customHeight="1" thickBot="1" x14ac:dyDescent="0.3">
      <c r="B71" s="443" t="s">
        <v>73</v>
      </c>
      <c r="C71" s="446" t="s">
        <v>56</v>
      </c>
      <c r="D71" s="438"/>
      <c r="E71" s="447"/>
      <c r="G71" s="446" t="s">
        <v>78</v>
      </c>
      <c r="H71" s="438"/>
      <c r="I71" s="447"/>
      <c r="K71" s="446" t="s">
        <v>79</v>
      </c>
      <c r="L71" s="438"/>
      <c r="M71" s="447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s="2" customFormat="1" ht="32.25" customHeight="1" x14ac:dyDescent="0.25">
      <c r="B72" s="442"/>
      <c r="C72" s="103" t="s">
        <v>26</v>
      </c>
      <c r="D72" s="34" t="s">
        <v>27</v>
      </c>
      <c r="E72" s="178" t="s">
        <v>35</v>
      </c>
      <c r="F72" s="72"/>
      <c r="G72" s="103" t="s">
        <v>37</v>
      </c>
      <c r="H72" s="34" t="s">
        <v>27</v>
      </c>
      <c r="I72" s="178" t="s">
        <v>35</v>
      </c>
      <c r="J72" s="72"/>
      <c r="K72" s="277" t="s">
        <v>37</v>
      </c>
      <c r="L72" s="278" t="s">
        <v>27</v>
      </c>
      <c r="M72" s="357" t="s">
        <v>35</v>
      </c>
      <c r="N72" s="253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</row>
    <row r="73" spans="2:39" ht="27" customHeight="1" x14ac:dyDescent="0.25">
      <c r="B73" s="88">
        <v>2017</v>
      </c>
      <c r="C73" s="243">
        <v>76005</v>
      </c>
      <c r="D73" s="43">
        <v>72170</v>
      </c>
      <c r="E73" s="179">
        <f>C73-D73</f>
        <v>3835</v>
      </c>
      <c r="G73" s="246">
        <v>1115</v>
      </c>
      <c r="H73" s="93">
        <v>870</v>
      </c>
      <c r="I73" s="179">
        <f>G73-H73</f>
        <v>245</v>
      </c>
      <c r="K73" s="279">
        <v>1760</v>
      </c>
      <c r="L73" s="50">
        <v>1755</v>
      </c>
      <c r="M73" s="179">
        <f>K73-L73</f>
        <v>5</v>
      </c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89" t="s">
        <v>74</v>
      </c>
      <c r="C74" s="244">
        <v>17700</v>
      </c>
      <c r="D74" s="44">
        <v>13480</v>
      </c>
      <c r="E74" s="170">
        <f t="shared" ref="E74:E77" si="63">C74-D74</f>
        <v>4220</v>
      </c>
      <c r="G74" s="95">
        <v>225</v>
      </c>
      <c r="H74" s="42">
        <v>190</v>
      </c>
      <c r="I74" s="170">
        <f t="shared" ref="I74:I77" si="64">G74-H74</f>
        <v>35</v>
      </c>
      <c r="K74" s="280">
        <v>485</v>
      </c>
      <c r="L74" s="275">
        <v>480</v>
      </c>
      <c r="M74" s="170">
        <f t="shared" ref="M74:M77" si="65">K74-L74</f>
        <v>5</v>
      </c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89" t="s">
        <v>75</v>
      </c>
      <c r="C75" s="244">
        <v>17735</v>
      </c>
      <c r="D75" s="44">
        <v>16345</v>
      </c>
      <c r="E75" s="170">
        <f t="shared" si="63"/>
        <v>1390</v>
      </c>
      <c r="G75" s="95">
        <v>340</v>
      </c>
      <c r="H75" s="42">
        <v>230</v>
      </c>
      <c r="I75" s="170">
        <f t="shared" si="64"/>
        <v>110</v>
      </c>
      <c r="K75" s="280">
        <v>285</v>
      </c>
      <c r="L75" s="275">
        <v>390</v>
      </c>
      <c r="M75" s="170">
        <f t="shared" si="65"/>
        <v>-105</v>
      </c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25">
      <c r="B76" s="97" t="s">
        <v>76</v>
      </c>
      <c r="C76" s="44">
        <v>21855</v>
      </c>
      <c r="D76" s="44">
        <v>22190</v>
      </c>
      <c r="E76" s="170">
        <f t="shared" si="63"/>
        <v>-335</v>
      </c>
      <c r="G76" s="95">
        <v>225</v>
      </c>
      <c r="H76" s="42">
        <v>195</v>
      </c>
      <c r="I76" s="170">
        <f t="shared" si="64"/>
        <v>30</v>
      </c>
      <c r="K76" s="280">
        <v>510</v>
      </c>
      <c r="L76" s="275">
        <v>560</v>
      </c>
      <c r="M76" s="170">
        <f t="shared" si="65"/>
        <v>-50</v>
      </c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25">
      <c r="B77" s="97" t="s">
        <v>77</v>
      </c>
      <c r="C77" s="44">
        <v>18715</v>
      </c>
      <c r="D77" s="44">
        <v>20155</v>
      </c>
      <c r="E77" s="170">
        <f t="shared" si="63"/>
        <v>-1440</v>
      </c>
      <c r="G77" s="95">
        <v>325</v>
      </c>
      <c r="H77" s="42">
        <v>260</v>
      </c>
      <c r="I77" s="170">
        <f t="shared" si="64"/>
        <v>65</v>
      </c>
      <c r="K77" s="280">
        <v>480</v>
      </c>
      <c r="L77" s="275">
        <v>320</v>
      </c>
      <c r="M77" s="170">
        <f t="shared" si="65"/>
        <v>160</v>
      </c>
    </row>
    <row r="78" spans="2:39" ht="27" customHeight="1" x14ac:dyDescent="0.25">
      <c r="B78" s="98">
        <v>2018</v>
      </c>
      <c r="C78" s="43">
        <v>71680</v>
      </c>
      <c r="D78" s="43">
        <v>66645</v>
      </c>
      <c r="E78" s="179">
        <f>C78-D78</f>
        <v>5035</v>
      </c>
      <c r="G78" s="243">
        <v>1405</v>
      </c>
      <c r="H78" s="43">
        <v>1150</v>
      </c>
      <c r="I78" s="179">
        <f>G78-H78</f>
        <v>255</v>
      </c>
      <c r="K78" s="281">
        <v>2045</v>
      </c>
      <c r="L78" s="50">
        <v>1970</v>
      </c>
      <c r="M78" s="179">
        <f>K78-L78</f>
        <v>75</v>
      </c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25">
      <c r="B79" s="97" t="s">
        <v>74</v>
      </c>
      <c r="C79" s="44">
        <v>19815</v>
      </c>
      <c r="D79" s="44">
        <v>15895</v>
      </c>
      <c r="E79" s="170">
        <f t="shared" ref="E79:E82" si="66">C79-D79</f>
        <v>3920</v>
      </c>
      <c r="G79" s="95">
        <v>395</v>
      </c>
      <c r="H79" s="42">
        <v>295</v>
      </c>
      <c r="I79" s="170">
        <f t="shared" ref="I79:I82" si="67">G79-H79</f>
        <v>100</v>
      </c>
      <c r="K79" s="280">
        <v>565</v>
      </c>
      <c r="L79" s="275">
        <v>485</v>
      </c>
      <c r="M79" s="170">
        <f t="shared" ref="M79:M82" si="68">K79-L79</f>
        <v>80</v>
      </c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25">
      <c r="B80" s="97" t="s">
        <v>75</v>
      </c>
      <c r="C80" s="44">
        <v>18000</v>
      </c>
      <c r="D80" s="44">
        <v>16670</v>
      </c>
      <c r="E80" s="170">
        <f t="shared" si="66"/>
        <v>1330</v>
      </c>
      <c r="G80" s="95">
        <v>285</v>
      </c>
      <c r="H80" s="42">
        <v>225</v>
      </c>
      <c r="I80" s="170">
        <f t="shared" si="67"/>
        <v>60</v>
      </c>
      <c r="K80" s="280">
        <v>335</v>
      </c>
      <c r="L80" s="275">
        <v>460</v>
      </c>
      <c r="M80" s="170">
        <f t="shared" si="68"/>
        <v>-125</v>
      </c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25">
      <c r="B81" s="97" t="s">
        <v>76</v>
      </c>
      <c r="C81" s="44">
        <v>19950</v>
      </c>
      <c r="D81" s="44">
        <v>20030</v>
      </c>
      <c r="E81" s="170">
        <f t="shared" si="66"/>
        <v>-80</v>
      </c>
      <c r="G81" s="95">
        <v>320</v>
      </c>
      <c r="H81" s="42">
        <v>300</v>
      </c>
      <c r="I81" s="170">
        <f t="shared" si="67"/>
        <v>20</v>
      </c>
      <c r="K81" s="280">
        <v>600</v>
      </c>
      <c r="L81" s="275">
        <v>670</v>
      </c>
      <c r="M81" s="170">
        <f t="shared" si="68"/>
        <v>-70</v>
      </c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2:39" x14ac:dyDescent="0.25">
      <c r="B82" s="97" t="s">
        <v>77</v>
      </c>
      <c r="C82" s="44">
        <v>13915</v>
      </c>
      <c r="D82" s="44">
        <v>14050</v>
      </c>
      <c r="E82" s="170">
        <f t="shared" si="66"/>
        <v>-135</v>
      </c>
      <c r="G82" s="95">
        <v>400</v>
      </c>
      <c r="H82" s="42">
        <v>330</v>
      </c>
      <c r="I82" s="170">
        <f t="shared" si="67"/>
        <v>70</v>
      </c>
      <c r="K82" s="280">
        <v>545</v>
      </c>
      <c r="L82" s="275">
        <v>360</v>
      </c>
      <c r="M82" s="170">
        <f t="shared" si="68"/>
        <v>185</v>
      </c>
    </row>
    <row r="83" spans="2:39" ht="27" customHeight="1" x14ac:dyDescent="0.25">
      <c r="B83" s="98">
        <v>2019</v>
      </c>
      <c r="C83" s="43">
        <v>61605</v>
      </c>
      <c r="D83" s="43">
        <v>58920</v>
      </c>
      <c r="E83" s="179">
        <f>C83-D83</f>
        <v>2685</v>
      </c>
      <c r="G83" s="243">
        <v>1430</v>
      </c>
      <c r="H83" s="43">
        <v>1280</v>
      </c>
      <c r="I83" s="179">
        <f>G83-H83</f>
        <v>150</v>
      </c>
      <c r="K83" s="281">
        <v>1995</v>
      </c>
      <c r="L83" s="50">
        <v>2035</v>
      </c>
      <c r="M83" s="179">
        <f>K83-L83</f>
        <v>-40</v>
      </c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25">
      <c r="B84" s="97" t="s">
        <v>74</v>
      </c>
      <c r="C84" s="44">
        <v>15245</v>
      </c>
      <c r="D84" s="44">
        <v>13135</v>
      </c>
      <c r="E84" s="170">
        <f t="shared" ref="E84:E87" si="69">C84-D84</f>
        <v>2110</v>
      </c>
      <c r="G84" s="95">
        <v>350</v>
      </c>
      <c r="H84" s="42">
        <v>355</v>
      </c>
      <c r="I84" s="170">
        <f t="shared" ref="I84:I87" si="70">G84-H84</f>
        <v>-5</v>
      </c>
      <c r="K84" s="280">
        <v>540</v>
      </c>
      <c r="L84" s="275">
        <v>545</v>
      </c>
      <c r="M84" s="170">
        <f t="shared" ref="M84:M87" si="71">K84-L84</f>
        <v>-5</v>
      </c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25">
      <c r="B85" s="97" t="s">
        <v>75</v>
      </c>
      <c r="C85" s="44">
        <v>13900</v>
      </c>
      <c r="D85" s="44">
        <v>13685</v>
      </c>
      <c r="E85" s="170">
        <f t="shared" si="69"/>
        <v>215</v>
      </c>
      <c r="G85" s="95">
        <v>330</v>
      </c>
      <c r="H85" s="42">
        <v>260</v>
      </c>
      <c r="I85" s="170">
        <f t="shared" si="70"/>
        <v>70</v>
      </c>
      <c r="K85" s="280">
        <v>320</v>
      </c>
      <c r="L85" s="275">
        <v>440</v>
      </c>
      <c r="M85" s="170">
        <f t="shared" si="71"/>
        <v>-120</v>
      </c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97" t="s">
        <v>76</v>
      </c>
      <c r="C86" s="44">
        <v>18415</v>
      </c>
      <c r="D86" s="44">
        <v>18045</v>
      </c>
      <c r="E86" s="170">
        <f t="shared" si="69"/>
        <v>370</v>
      </c>
      <c r="G86" s="95">
        <v>325</v>
      </c>
      <c r="H86" s="42">
        <v>320</v>
      </c>
      <c r="I86" s="170">
        <f t="shared" si="70"/>
        <v>5</v>
      </c>
      <c r="K86" s="280">
        <v>605</v>
      </c>
      <c r="L86" s="275">
        <v>695</v>
      </c>
      <c r="M86" s="170">
        <f t="shared" si="71"/>
        <v>-90</v>
      </c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2:39" x14ac:dyDescent="0.25">
      <c r="B87" s="97" t="s">
        <v>77</v>
      </c>
      <c r="C87" s="44">
        <v>14050</v>
      </c>
      <c r="D87" s="44">
        <v>14055</v>
      </c>
      <c r="E87" s="170">
        <f t="shared" si="69"/>
        <v>-5</v>
      </c>
      <c r="G87" s="95">
        <v>425</v>
      </c>
      <c r="H87" s="42">
        <v>340</v>
      </c>
      <c r="I87" s="170">
        <f t="shared" si="70"/>
        <v>85</v>
      </c>
      <c r="K87" s="280">
        <v>530</v>
      </c>
      <c r="L87" s="275">
        <v>355</v>
      </c>
      <c r="M87" s="170">
        <f t="shared" si="71"/>
        <v>175</v>
      </c>
    </row>
    <row r="88" spans="2:39" ht="27" customHeight="1" x14ac:dyDescent="0.25">
      <c r="B88" s="98">
        <v>2020</v>
      </c>
      <c r="C88" s="43">
        <v>52365</v>
      </c>
      <c r="D88" s="43">
        <v>49710</v>
      </c>
      <c r="E88" s="179">
        <f>C88-D88</f>
        <v>2655</v>
      </c>
      <c r="G88" s="243">
        <v>1205</v>
      </c>
      <c r="H88" s="43">
        <v>1175</v>
      </c>
      <c r="I88" s="179">
        <f>G88-H88</f>
        <v>30</v>
      </c>
      <c r="K88" s="281">
        <v>1610</v>
      </c>
      <c r="L88" s="50">
        <v>1610</v>
      </c>
      <c r="M88" s="179">
        <f>K88-L88</f>
        <v>0</v>
      </c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7" t="s">
        <v>74</v>
      </c>
      <c r="C89" s="44">
        <v>12770</v>
      </c>
      <c r="D89" s="44">
        <v>12560</v>
      </c>
      <c r="E89" s="170">
        <f t="shared" ref="E89:E97" si="72">C89-D89</f>
        <v>210</v>
      </c>
      <c r="G89" s="95">
        <v>245</v>
      </c>
      <c r="H89" s="42">
        <v>325</v>
      </c>
      <c r="I89" s="170">
        <f t="shared" ref="I89:I92" si="73">G89-H89</f>
        <v>-80</v>
      </c>
      <c r="K89" s="280">
        <v>445</v>
      </c>
      <c r="L89" s="275">
        <v>410</v>
      </c>
      <c r="M89" s="170">
        <f t="shared" ref="M89:M92" si="74">K89-L89</f>
        <v>35</v>
      </c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x14ac:dyDescent="0.25">
      <c r="B90" s="97" t="s">
        <v>75</v>
      </c>
      <c r="C90" s="44">
        <v>7425</v>
      </c>
      <c r="D90" s="44">
        <v>8520</v>
      </c>
      <c r="E90" s="170">
        <f t="shared" si="72"/>
        <v>-1095</v>
      </c>
      <c r="G90" s="95">
        <v>225</v>
      </c>
      <c r="H90" s="42">
        <v>265</v>
      </c>
      <c r="I90" s="170">
        <f t="shared" si="73"/>
        <v>-40</v>
      </c>
      <c r="K90" s="280">
        <v>150</v>
      </c>
      <c r="L90" s="275">
        <v>260</v>
      </c>
      <c r="M90" s="170">
        <f t="shared" si="74"/>
        <v>-110</v>
      </c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7" t="s">
        <v>76</v>
      </c>
      <c r="C91" s="44">
        <v>16290</v>
      </c>
      <c r="D91" s="44">
        <v>15285</v>
      </c>
      <c r="E91" s="170">
        <f t="shared" si="72"/>
        <v>1005</v>
      </c>
      <c r="G91" s="95">
        <v>355</v>
      </c>
      <c r="H91" s="42">
        <v>285</v>
      </c>
      <c r="I91" s="170">
        <f t="shared" si="73"/>
        <v>70</v>
      </c>
      <c r="K91" s="280">
        <v>540</v>
      </c>
      <c r="L91" s="275">
        <v>670</v>
      </c>
      <c r="M91" s="170">
        <f t="shared" si="74"/>
        <v>-130</v>
      </c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x14ac:dyDescent="0.25">
      <c r="B92" s="97" t="s">
        <v>77</v>
      </c>
      <c r="C92" s="44">
        <v>15880</v>
      </c>
      <c r="D92" s="44">
        <v>13345</v>
      </c>
      <c r="E92" s="170">
        <f t="shared" si="72"/>
        <v>2535</v>
      </c>
      <c r="G92" s="95">
        <v>380</v>
      </c>
      <c r="H92" s="42">
        <v>300</v>
      </c>
      <c r="I92" s="170">
        <f t="shared" si="73"/>
        <v>80</v>
      </c>
      <c r="K92" s="280">
        <v>475</v>
      </c>
      <c r="L92" s="275">
        <v>265</v>
      </c>
      <c r="M92" s="170">
        <f t="shared" si="74"/>
        <v>210</v>
      </c>
    </row>
    <row r="93" spans="2:39" ht="27" customHeight="1" x14ac:dyDescent="0.25">
      <c r="B93" s="98">
        <v>2021</v>
      </c>
      <c r="C93" s="43">
        <v>65575</v>
      </c>
      <c r="D93" s="43">
        <v>59635</v>
      </c>
      <c r="E93" s="179">
        <f>C93-D93</f>
        <v>5940</v>
      </c>
      <c r="G93" s="243">
        <v>1300</v>
      </c>
      <c r="H93" s="43">
        <v>1285</v>
      </c>
      <c r="I93" s="179">
        <f>G93-H93</f>
        <v>15</v>
      </c>
      <c r="K93" s="281">
        <v>1775</v>
      </c>
      <c r="L93" s="50">
        <v>1805</v>
      </c>
      <c r="M93" s="179">
        <f>K93-L93</f>
        <v>-30</v>
      </c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7" t="s">
        <v>74</v>
      </c>
      <c r="C94" s="44">
        <v>14090</v>
      </c>
      <c r="D94" s="44">
        <v>11240</v>
      </c>
      <c r="E94" s="170">
        <f t="shared" si="72"/>
        <v>2850</v>
      </c>
      <c r="G94" s="95">
        <v>200</v>
      </c>
      <c r="H94" s="42">
        <v>355</v>
      </c>
      <c r="I94" s="170">
        <f t="shared" ref="I94:I96" si="75">G94-H94</f>
        <v>-155</v>
      </c>
      <c r="K94" s="280">
        <v>375</v>
      </c>
      <c r="L94" s="275">
        <v>440</v>
      </c>
      <c r="M94" s="170">
        <f t="shared" ref="M94:M96" si="76">K94-L94</f>
        <v>-65</v>
      </c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x14ac:dyDescent="0.25">
      <c r="B95" s="97" t="s">
        <v>75</v>
      </c>
      <c r="C95" s="44">
        <v>14055</v>
      </c>
      <c r="D95" s="44">
        <v>13580</v>
      </c>
      <c r="E95" s="170">
        <f t="shared" si="72"/>
        <v>475</v>
      </c>
      <c r="G95" s="95">
        <v>330</v>
      </c>
      <c r="H95" s="42">
        <v>290</v>
      </c>
      <c r="I95" s="170">
        <f t="shared" si="75"/>
        <v>40</v>
      </c>
      <c r="K95" s="280">
        <v>305</v>
      </c>
      <c r="L95" s="275">
        <v>345</v>
      </c>
      <c r="M95" s="170">
        <f t="shared" si="76"/>
        <v>-40</v>
      </c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7" t="s">
        <v>76</v>
      </c>
      <c r="C96" s="44">
        <v>19975</v>
      </c>
      <c r="D96" s="44">
        <v>18790</v>
      </c>
      <c r="E96" s="170">
        <f t="shared" si="72"/>
        <v>1185</v>
      </c>
      <c r="G96" s="95">
        <v>365</v>
      </c>
      <c r="H96" s="42">
        <v>300</v>
      </c>
      <c r="I96" s="170">
        <f t="shared" si="75"/>
        <v>65</v>
      </c>
      <c r="K96" s="280">
        <v>535</v>
      </c>
      <c r="L96" s="275">
        <v>590</v>
      </c>
      <c r="M96" s="170">
        <f t="shared" si="76"/>
        <v>-55</v>
      </c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x14ac:dyDescent="0.25">
      <c r="B97" s="97" t="s">
        <v>77</v>
      </c>
      <c r="C97" s="44">
        <v>17455</v>
      </c>
      <c r="D97" s="44">
        <v>16025</v>
      </c>
      <c r="E97" s="170">
        <f t="shared" si="72"/>
        <v>1430</v>
      </c>
      <c r="G97" s="95">
        <v>400</v>
      </c>
      <c r="H97" s="42">
        <v>340</v>
      </c>
      <c r="I97" s="170">
        <f t="shared" ref="I97" si="77">G97-H97</f>
        <v>60</v>
      </c>
      <c r="K97" s="280">
        <v>565</v>
      </c>
      <c r="L97" s="275">
        <v>430</v>
      </c>
      <c r="M97" s="170">
        <f t="shared" ref="M97" si="78">K97-L97</f>
        <v>135</v>
      </c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ht="27" customHeight="1" x14ac:dyDescent="0.25">
      <c r="B98" s="98">
        <v>2022</v>
      </c>
      <c r="C98" s="43">
        <v>67745</v>
      </c>
      <c r="D98" s="43">
        <v>67490</v>
      </c>
      <c r="E98" s="179">
        <f>C98-D98</f>
        <v>255</v>
      </c>
      <c r="G98" s="243">
        <v>1560</v>
      </c>
      <c r="H98" s="43">
        <v>1425</v>
      </c>
      <c r="I98" s="179">
        <f>G98-H98</f>
        <v>135</v>
      </c>
      <c r="K98" s="281">
        <v>2265</v>
      </c>
      <c r="L98" s="50">
        <v>2055</v>
      </c>
      <c r="M98" s="179">
        <f>K98-L98</f>
        <v>210</v>
      </c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x14ac:dyDescent="0.25">
      <c r="B99" s="97" t="s">
        <v>74</v>
      </c>
      <c r="C99" s="44">
        <v>18095</v>
      </c>
      <c r="D99" s="44">
        <v>15135</v>
      </c>
      <c r="E99" s="170">
        <f t="shared" ref="E99" si="79">C99-D99</f>
        <v>2960</v>
      </c>
      <c r="G99" s="95">
        <v>340</v>
      </c>
      <c r="H99" s="42">
        <v>390</v>
      </c>
      <c r="I99" s="170">
        <f t="shared" ref="I99" si="80">G99-H99</f>
        <v>-50</v>
      </c>
      <c r="K99" s="280">
        <v>600</v>
      </c>
      <c r="L99" s="346">
        <v>450</v>
      </c>
      <c r="M99" s="170">
        <f t="shared" ref="M99" si="81">K99-L99</f>
        <v>150</v>
      </c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2:39" x14ac:dyDescent="0.25">
      <c r="B100" s="97" t="s">
        <v>75</v>
      </c>
      <c r="C100" s="44">
        <v>15400</v>
      </c>
      <c r="D100" s="44">
        <v>16600</v>
      </c>
      <c r="E100" s="170">
        <f t="shared" ref="E100:E101" si="82">C100-D100</f>
        <v>-1200</v>
      </c>
      <c r="G100" s="95">
        <v>455</v>
      </c>
      <c r="H100" s="42">
        <v>295</v>
      </c>
      <c r="I100" s="170">
        <f t="shared" ref="I100:I101" si="83">G100-H100</f>
        <v>160</v>
      </c>
      <c r="K100" s="280">
        <v>410</v>
      </c>
      <c r="L100" s="346">
        <v>490</v>
      </c>
      <c r="M100" s="170">
        <f t="shared" ref="M100:M101" si="84">K100-L100</f>
        <v>-80</v>
      </c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2:39" x14ac:dyDescent="0.25">
      <c r="B101" s="97" t="s">
        <v>76</v>
      </c>
      <c r="C101" s="44">
        <v>19185</v>
      </c>
      <c r="D101" s="44">
        <v>19565</v>
      </c>
      <c r="E101" s="170">
        <f t="shared" si="82"/>
        <v>-380</v>
      </c>
      <c r="G101" s="95">
        <v>410</v>
      </c>
      <c r="H101" s="42">
        <v>385</v>
      </c>
      <c r="I101" s="170">
        <f t="shared" si="83"/>
        <v>25</v>
      </c>
      <c r="K101" s="280">
        <v>605</v>
      </c>
      <c r="L101" s="346">
        <v>645</v>
      </c>
      <c r="M101" s="170">
        <f t="shared" si="84"/>
        <v>-40</v>
      </c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2:39" ht="15" thickBot="1" x14ac:dyDescent="0.3">
      <c r="B102" s="99" t="s">
        <v>77</v>
      </c>
      <c r="C102" s="302">
        <v>15070</v>
      </c>
      <c r="D102" s="213">
        <v>16190</v>
      </c>
      <c r="E102" s="171">
        <f t="shared" ref="E102" si="85">C102-D102</f>
        <v>-1120</v>
      </c>
      <c r="G102" s="94">
        <v>355</v>
      </c>
      <c r="H102" s="303">
        <v>355</v>
      </c>
      <c r="I102" s="171">
        <f t="shared" ref="I102" si="86">G102-H102</f>
        <v>0</v>
      </c>
      <c r="K102" s="347">
        <v>650</v>
      </c>
      <c r="L102" s="348">
        <v>465</v>
      </c>
      <c r="M102" s="171">
        <f t="shared" ref="M102" si="87">K102-L102</f>
        <v>185</v>
      </c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23" s="72" customFormat="1" x14ac:dyDescent="0.25"/>
    <row r="124" s="72" customFormat="1" x14ac:dyDescent="0.25"/>
    <row r="125" s="72" customFormat="1" x14ac:dyDescent="0.25"/>
    <row r="126" s="72" customFormat="1" x14ac:dyDescent="0.25"/>
    <row r="127" s="72" customFormat="1" x14ac:dyDescent="0.25"/>
    <row r="128" s="72" customFormat="1" x14ac:dyDescent="0.25"/>
    <row r="129" spans="2:27" s="248" customFormat="1" x14ac:dyDescent="0.25"/>
    <row r="130" spans="2:27" s="248" customFormat="1" ht="15" x14ac:dyDescent="0.25">
      <c r="B130" s="395"/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</row>
    <row r="131" spans="2:27" s="248" customFormat="1" ht="15" x14ac:dyDescent="0.25">
      <c r="B131" s="395"/>
      <c r="C131" s="395"/>
      <c r="D131" s="435">
        <v>2017</v>
      </c>
      <c r="E131" s="435"/>
      <c r="F131" s="435"/>
      <c r="G131" s="435"/>
      <c r="H131" s="435">
        <v>2018</v>
      </c>
      <c r="I131" s="435"/>
      <c r="J131" s="435"/>
      <c r="K131" s="435"/>
      <c r="L131" s="435">
        <v>2019</v>
      </c>
      <c r="M131" s="435"/>
      <c r="N131" s="435"/>
      <c r="O131" s="435"/>
      <c r="P131" s="435">
        <v>2020</v>
      </c>
      <c r="Q131" s="435"/>
      <c r="R131" s="435"/>
      <c r="S131" s="435"/>
      <c r="T131" s="435">
        <v>2021</v>
      </c>
      <c r="U131" s="435"/>
      <c r="V131" s="396"/>
      <c r="W131" s="396"/>
      <c r="X131" s="435">
        <v>2022</v>
      </c>
      <c r="Y131" s="435"/>
      <c r="Z131" s="396"/>
      <c r="AA131" s="396"/>
    </row>
    <row r="132" spans="2:27" s="248" customFormat="1" ht="15" x14ac:dyDescent="0.25">
      <c r="B132" s="395"/>
      <c r="C132" s="395"/>
      <c r="D132" s="397" t="s">
        <v>65</v>
      </c>
      <c r="E132" s="397" t="s">
        <v>66</v>
      </c>
      <c r="F132" s="397" t="s">
        <v>67</v>
      </c>
      <c r="G132" s="397" t="s">
        <v>68</v>
      </c>
      <c r="H132" s="397" t="s">
        <v>65</v>
      </c>
      <c r="I132" s="397" t="s">
        <v>66</v>
      </c>
      <c r="J132" s="397" t="s">
        <v>67</v>
      </c>
      <c r="K132" s="397" t="s">
        <v>68</v>
      </c>
      <c r="L132" s="397" t="s">
        <v>65</v>
      </c>
      <c r="M132" s="397" t="s">
        <v>66</v>
      </c>
      <c r="N132" s="397" t="s">
        <v>67</v>
      </c>
      <c r="O132" s="397" t="s">
        <v>68</v>
      </c>
      <c r="P132" s="397" t="s">
        <v>65</v>
      </c>
      <c r="Q132" s="397" t="s">
        <v>66</v>
      </c>
      <c r="R132" s="397" t="s">
        <v>67</v>
      </c>
      <c r="S132" s="397" t="s">
        <v>68</v>
      </c>
      <c r="T132" s="397" t="s">
        <v>65</v>
      </c>
      <c r="U132" s="397" t="s">
        <v>66</v>
      </c>
      <c r="V132" s="397" t="s">
        <v>67</v>
      </c>
      <c r="W132" s="397" t="s">
        <v>68</v>
      </c>
      <c r="X132" s="397" t="s">
        <v>65</v>
      </c>
      <c r="Y132" s="397" t="s">
        <v>66</v>
      </c>
      <c r="Z132" s="397" t="s">
        <v>67</v>
      </c>
      <c r="AA132" s="397" t="s">
        <v>68</v>
      </c>
    </row>
    <row r="133" spans="2:27" s="248" customFormat="1" ht="15" x14ac:dyDescent="0.25">
      <c r="B133" s="395" t="s">
        <v>69</v>
      </c>
      <c r="C133" s="395" t="s">
        <v>70</v>
      </c>
      <c r="D133" s="388">
        <v>17700</v>
      </c>
      <c r="E133" s="388">
        <v>17735</v>
      </c>
      <c r="F133" s="388">
        <v>21855</v>
      </c>
      <c r="G133" s="388">
        <v>18715</v>
      </c>
      <c r="H133" s="388">
        <v>19815</v>
      </c>
      <c r="I133" s="388">
        <v>18000</v>
      </c>
      <c r="J133" s="388">
        <v>19950</v>
      </c>
      <c r="K133" s="388">
        <v>13915</v>
      </c>
      <c r="L133" s="388">
        <v>15245</v>
      </c>
      <c r="M133" s="388">
        <v>13900</v>
      </c>
      <c r="N133" s="388">
        <v>18415</v>
      </c>
      <c r="O133" s="388">
        <v>14050</v>
      </c>
      <c r="P133" s="388">
        <v>12770</v>
      </c>
      <c r="Q133" s="388">
        <v>7425</v>
      </c>
      <c r="R133" s="388">
        <v>16290</v>
      </c>
      <c r="S133" s="388">
        <v>15880</v>
      </c>
      <c r="T133" s="398">
        <v>14090</v>
      </c>
      <c r="U133" s="398">
        <v>14055</v>
      </c>
      <c r="V133" s="398">
        <v>19975</v>
      </c>
      <c r="W133" s="398">
        <v>17455</v>
      </c>
      <c r="X133" s="398">
        <v>18095</v>
      </c>
      <c r="Y133" s="398">
        <v>15400</v>
      </c>
      <c r="Z133" s="398">
        <v>19185</v>
      </c>
      <c r="AA133" s="398">
        <v>15070</v>
      </c>
    </row>
    <row r="134" spans="2:27" s="248" customFormat="1" ht="15" x14ac:dyDescent="0.25">
      <c r="B134" s="395"/>
      <c r="C134" s="395" t="s">
        <v>71</v>
      </c>
      <c r="D134" s="388">
        <v>13480</v>
      </c>
      <c r="E134" s="388">
        <v>16345</v>
      </c>
      <c r="F134" s="388">
        <v>22190</v>
      </c>
      <c r="G134" s="388">
        <v>20155</v>
      </c>
      <c r="H134" s="388">
        <v>15895</v>
      </c>
      <c r="I134" s="388">
        <v>16670</v>
      </c>
      <c r="J134" s="388">
        <v>20030</v>
      </c>
      <c r="K134" s="388">
        <v>14050</v>
      </c>
      <c r="L134" s="388">
        <v>13135</v>
      </c>
      <c r="M134" s="388">
        <v>13685</v>
      </c>
      <c r="N134" s="388">
        <v>18045</v>
      </c>
      <c r="O134" s="388">
        <v>14055</v>
      </c>
      <c r="P134" s="388">
        <v>12560</v>
      </c>
      <c r="Q134" s="388">
        <v>8520</v>
      </c>
      <c r="R134" s="388">
        <v>15285</v>
      </c>
      <c r="S134" s="388">
        <v>13345</v>
      </c>
      <c r="T134" s="398">
        <v>11240</v>
      </c>
      <c r="U134" s="398">
        <v>13580</v>
      </c>
      <c r="V134" s="398">
        <v>18790</v>
      </c>
      <c r="W134" s="398">
        <v>16025</v>
      </c>
      <c r="X134" s="398">
        <v>15135</v>
      </c>
      <c r="Y134" s="398">
        <v>16600</v>
      </c>
      <c r="Z134" s="398">
        <v>19565</v>
      </c>
      <c r="AA134" s="398">
        <v>16190</v>
      </c>
    </row>
    <row r="135" spans="2:27" s="248" customFormat="1" ht="15" x14ac:dyDescent="0.25">
      <c r="B135" s="395"/>
      <c r="C135" s="396" t="s">
        <v>72</v>
      </c>
      <c r="D135" s="399">
        <f t="shared" ref="D135:W135" si="88">D133-D134</f>
        <v>4220</v>
      </c>
      <c r="E135" s="399">
        <f t="shared" si="88"/>
        <v>1390</v>
      </c>
      <c r="F135" s="399">
        <f t="shared" si="88"/>
        <v>-335</v>
      </c>
      <c r="G135" s="399">
        <f t="shared" si="88"/>
        <v>-1440</v>
      </c>
      <c r="H135" s="399">
        <f t="shared" si="88"/>
        <v>3920</v>
      </c>
      <c r="I135" s="399">
        <f t="shared" si="88"/>
        <v>1330</v>
      </c>
      <c r="J135" s="399">
        <f t="shared" si="88"/>
        <v>-80</v>
      </c>
      <c r="K135" s="399">
        <f t="shared" si="88"/>
        <v>-135</v>
      </c>
      <c r="L135" s="399">
        <f t="shared" si="88"/>
        <v>2110</v>
      </c>
      <c r="M135" s="399">
        <f t="shared" si="88"/>
        <v>215</v>
      </c>
      <c r="N135" s="399">
        <f t="shared" si="88"/>
        <v>370</v>
      </c>
      <c r="O135" s="399">
        <f t="shared" si="88"/>
        <v>-5</v>
      </c>
      <c r="P135" s="399">
        <f t="shared" si="88"/>
        <v>210</v>
      </c>
      <c r="Q135" s="399">
        <f t="shared" si="88"/>
        <v>-1095</v>
      </c>
      <c r="R135" s="399">
        <f t="shared" si="88"/>
        <v>1005</v>
      </c>
      <c r="S135" s="399">
        <f t="shared" si="88"/>
        <v>2535</v>
      </c>
      <c r="T135" s="399">
        <f t="shared" si="88"/>
        <v>2850</v>
      </c>
      <c r="U135" s="399">
        <f t="shared" si="88"/>
        <v>475</v>
      </c>
      <c r="V135" s="399">
        <f t="shared" si="88"/>
        <v>1185</v>
      </c>
      <c r="W135" s="399">
        <f t="shared" si="88"/>
        <v>1430</v>
      </c>
      <c r="X135" s="399">
        <f t="shared" ref="X135:AA135" si="89">X133-X134</f>
        <v>2960</v>
      </c>
      <c r="Y135" s="399">
        <f t="shared" si="89"/>
        <v>-1200</v>
      </c>
      <c r="Z135" s="399">
        <f t="shared" si="89"/>
        <v>-380</v>
      </c>
      <c r="AA135" s="399">
        <f t="shared" si="89"/>
        <v>-1120</v>
      </c>
    </row>
    <row r="136" spans="2:27" s="248" customFormat="1" x14ac:dyDescent="0.25"/>
    <row r="137" spans="2:27" s="248" customFormat="1" ht="15" x14ac:dyDescent="0.25">
      <c r="B137" s="395"/>
      <c r="C137" s="395"/>
      <c r="D137" s="435">
        <v>2017</v>
      </c>
      <c r="E137" s="435"/>
      <c r="F137" s="435"/>
      <c r="G137" s="435"/>
      <c r="H137" s="435">
        <v>2018</v>
      </c>
      <c r="I137" s="435"/>
      <c r="J137" s="435"/>
      <c r="K137" s="435"/>
      <c r="L137" s="435">
        <v>2019</v>
      </c>
      <c r="M137" s="435"/>
      <c r="N137" s="435"/>
      <c r="O137" s="435"/>
      <c r="P137" s="435">
        <v>2020</v>
      </c>
      <c r="Q137" s="435"/>
      <c r="R137" s="435"/>
      <c r="S137" s="435"/>
      <c r="T137" s="435">
        <v>2021</v>
      </c>
      <c r="U137" s="435"/>
      <c r="V137" s="396"/>
      <c r="W137" s="396"/>
      <c r="X137" s="435">
        <v>2022</v>
      </c>
      <c r="Y137" s="435"/>
      <c r="Z137" s="396"/>
      <c r="AA137" s="396"/>
    </row>
    <row r="138" spans="2:27" s="248" customFormat="1" ht="15" x14ac:dyDescent="0.25">
      <c r="B138" s="395"/>
      <c r="C138" s="395"/>
      <c r="D138" s="397" t="s">
        <v>65</v>
      </c>
      <c r="E138" s="397" t="s">
        <v>66</v>
      </c>
      <c r="F138" s="397" t="s">
        <v>67</v>
      </c>
      <c r="G138" s="397" t="s">
        <v>68</v>
      </c>
      <c r="H138" s="397" t="s">
        <v>65</v>
      </c>
      <c r="I138" s="397" t="s">
        <v>66</v>
      </c>
      <c r="J138" s="397" t="s">
        <v>67</v>
      </c>
      <c r="K138" s="397" t="s">
        <v>68</v>
      </c>
      <c r="L138" s="397" t="s">
        <v>65</v>
      </c>
      <c r="M138" s="397" t="s">
        <v>66</v>
      </c>
      <c r="N138" s="397" t="s">
        <v>67</v>
      </c>
      <c r="O138" s="397" t="s">
        <v>68</v>
      </c>
      <c r="P138" s="397" t="s">
        <v>65</v>
      </c>
      <c r="Q138" s="397" t="s">
        <v>66</v>
      </c>
      <c r="R138" s="397" t="s">
        <v>67</v>
      </c>
      <c r="S138" s="397" t="s">
        <v>68</v>
      </c>
      <c r="T138" s="397" t="s">
        <v>65</v>
      </c>
      <c r="U138" s="397" t="s">
        <v>66</v>
      </c>
      <c r="V138" s="397" t="s">
        <v>67</v>
      </c>
      <c r="W138" s="397" t="s">
        <v>68</v>
      </c>
      <c r="X138" s="397" t="s">
        <v>65</v>
      </c>
      <c r="Y138" s="397" t="s">
        <v>66</v>
      </c>
      <c r="Z138" s="397" t="s">
        <v>67</v>
      </c>
      <c r="AA138" s="397" t="s">
        <v>68</v>
      </c>
    </row>
    <row r="139" spans="2:27" s="248" customFormat="1" ht="15" x14ac:dyDescent="0.25">
      <c r="B139" s="395" t="s">
        <v>69</v>
      </c>
      <c r="C139" s="395" t="s">
        <v>70</v>
      </c>
      <c r="D139" s="383">
        <v>225</v>
      </c>
      <c r="E139" s="383">
        <v>340</v>
      </c>
      <c r="F139" s="383">
        <v>225</v>
      </c>
      <c r="G139" s="383">
        <v>325</v>
      </c>
      <c r="H139" s="383">
        <v>395</v>
      </c>
      <c r="I139" s="383">
        <v>285</v>
      </c>
      <c r="J139" s="383">
        <v>320</v>
      </c>
      <c r="K139" s="383">
        <v>400</v>
      </c>
      <c r="L139" s="383">
        <v>350</v>
      </c>
      <c r="M139" s="383">
        <v>330</v>
      </c>
      <c r="N139" s="383">
        <v>325</v>
      </c>
      <c r="O139" s="383">
        <v>425</v>
      </c>
      <c r="P139" s="383">
        <v>245</v>
      </c>
      <c r="Q139" s="383">
        <v>225</v>
      </c>
      <c r="R139" s="383">
        <v>355</v>
      </c>
      <c r="S139" s="383">
        <v>380</v>
      </c>
      <c r="T139" s="383">
        <v>200</v>
      </c>
      <c r="U139" s="398">
        <v>330</v>
      </c>
      <c r="V139" s="398">
        <v>365</v>
      </c>
      <c r="W139" s="398">
        <v>400</v>
      </c>
      <c r="X139" s="383">
        <v>340</v>
      </c>
      <c r="Y139" s="398">
        <v>455</v>
      </c>
      <c r="Z139" s="398">
        <v>410</v>
      </c>
      <c r="AA139" s="398">
        <v>355</v>
      </c>
    </row>
    <row r="140" spans="2:27" s="248" customFormat="1" ht="15" x14ac:dyDescent="0.25">
      <c r="B140" s="395"/>
      <c r="C140" s="395" t="s">
        <v>71</v>
      </c>
      <c r="D140" s="383">
        <v>190</v>
      </c>
      <c r="E140" s="383">
        <v>230</v>
      </c>
      <c r="F140" s="383">
        <v>195</v>
      </c>
      <c r="G140" s="383">
        <v>260</v>
      </c>
      <c r="H140" s="383">
        <v>295</v>
      </c>
      <c r="I140" s="383">
        <v>225</v>
      </c>
      <c r="J140" s="383">
        <v>300</v>
      </c>
      <c r="K140" s="383">
        <v>330</v>
      </c>
      <c r="L140" s="383">
        <v>355</v>
      </c>
      <c r="M140" s="383">
        <v>260</v>
      </c>
      <c r="N140" s="383">
        <v>320</v>
      </c>
      <c r="O140" s="383">
        <v>340</v>
      </c>
      <c r="P140" s="383">
        <v>325</v>
      </c>
      <c r="Q140" s="383">
        <v>265</v>
      </c>
      <c r="R140" s="383">
        <v>285</v>
      </c>
      <c r="S140" s="383">
        <v>300</v>
      </c>
      <c r="T140" s="383">
        <v>355</v>
      </c>
      <c r="U140" s="398">
        <v>290</v>
      </c>
      <c r="V140" s="398">
        <v>300</v>
      </c>
      <c r="W140" s="398">
        <v>340</v>
      </c>
      <c r="X140" s="383">
        <v>390</v>
      </c>
      <c r="Y140" s="398">
        <v>295</v>
      </c>
      <c r="Z140" s="398">
        <v>385</v>
      </c>
      <c r="AA140" s="398">
        <v>355</v>
      </c>
    </row>
    <row r="141" spans="2:27" s="248" customFormat="1" ht="15" x14ac:dyDescent="0.25">
      <c r="B141" s="395"/>
      <c r="C141" s="396" t="s">
        <v>72</v>
      </c>
      <c r="D141" s="399">
        <f t="shared" ref="D141:W141" si="90">D139-D140</f>
        <v>35</v>
      </c>
      <c r="E141" s="399">
        <f t="shared" si="90"/>
        <v>110</v>
      </c>
      <c r="F141" s="399">
        <f t="shared" si="90"/>
        <v>30</v>
      </c>
      <c r="G141" s="399">
        <f t="shared" si="90"/>
        <v>65</v>
      </c>
      <c r="H141" s="399">
        <f t="shared" si="90"/>
        <v>100</v>
      </c>
      <c r="I141" s="399">
        <f t="shared" si="90"/>
        <v>60</v>
      </c>
      <c r="J141" s="399">
        <f t="shared" si="90"/>
        <v>20</v>
      </c>
      <c r="K141" s="399">
        <f t="shared" si="90"/>
        <v>70</v>
      </c>
      <c r="L141" s="399">
        <f t="shared" si="90"/>
        <v>-5</v>
      </c>
      <c r="M141" s="399">
        <f t="shared" si="90"/>
        <v>70</v>
      </c>
      <c r="N141" s="399">
        <f t="shared" si="90"/>
        <v>5</v>
      </c>
      <c r="O141" s="399">
        <f t="shared" si="90"/>
        <v>85</v>
      </c>
      <c r="P141" s="399">
        <f t="shared" si="90"/>
        <v>-80</v>
      </c>
      <c r="Q141" s="399">
        <f t="shared" si="90"/>
        <v>-40</v>
      </c>
      <c r="R141" s="399">
        <f t="shared" si="90"/>
        <v>70</v>
      </c>
      <c r="S141" s="399">
        <f t="shared" si="90"/>
        <v>80</v>
      </c>
      <c r="T141" s="399">
        <f t="shared" si="90"/>
        <v>-155</v>
      </c>
      <c r="U141" s="399">
        <f t="shared" si="90"/>
        <v>40</v>
      </c>
      <c r="V141" s="399">
        <f t="shared" si="90"/>
        <v>65</v>
      </c>
      <c r="W141" s="399">
        <f t="shared" si="90"/>
        <v>60</v>
      </c>
      <c r="X141" s="399">
        <f t="shared" ref="X141:AA141" si="91">X139-X140</f>
        <v>-50</v>
      </c>
      <c r="Y141" s="399">
        <f t="shared" si="91"/>
        <v>160</v>
      </c>
      <c r="Z141" s="399">
        <f t="shared" si="91"/>
        <v>25</v>
      </c>
      <c r="AA141" s="399">
        <f t="shared" si="91"/>
        <v>0</v>
      </c>
    </row>
    <row r="142" spans="2:27" s="248" customFormat="1" x14ac:dyDescent="0.25"/>
    <row r="143" spans="2:27" s="248" customFormat="1" ht="15" x14ac:dyDescent="0.25">
      <c r="B143" s="395"/>
      <c r="C143" s="395"/>
      <c r="D143" s="435">
        <v>2017</v>
      </c>
      <c r="E143" s="435"/>
      <c r="F143" s="435"/>
      <c r="G143" s="435"/>
      <c r="H143" s="435">
        <v>2018</v>
      </c>
      <c r="I143" s="435"/>
      <c r="J143" s="435"/>
      <c r="K143" s="435"/>
      <c r="L143" s="435">
        <v>2019</v>
      </c>
      <c r="M143" s="435"/>
      <c r="N143" s="435"/>
      <c r="O143" s="435"/>
      <c r="P143" s="435">
        <v>2020</v>
      </c>
      <c r="Q143" s="435"/>
      <c r="R143" s="435"/>
      <c r="S143" s="435"/>
      <c r="T143" s="435">
        <v>2021</v>
      </c>
      <c r="U143" s="435"/>
      <c r="V143" s="396"/>
      <c r="W143" s="396"/>
      <c r="X143" s="435">
        <v>2022</v>
      </c>
      <c r="Y143" s="435"/>
      <c r="Z143" s="396"/>
      <c r="AA143" s="396"/>
    </row>
    <row r="144" spans="2:27" s="248" customFormat="1" ht="15" x14ac:dyDescent="0.25">
      <c r="B144" s="395"/>
      <c r="C144" s="395"/>
      <c r="D144" s="397" t="s">
        <v>65</v>
      </c>
      <c r="E144" s="397" t="s">
        <v>66</v>
      </c>
      <c r="F144" s="397" t="s">
        <v>67</v>
      </c>
      <c r="G144" s="397" t="s">
        <v>68</v>
      </c>
      <c r="H144" s="397" t="s">
        <v>65</v>
      </c>
      <c r="I144" s="397" t="s">
        <v>66</v>
      </c>
      <c r="J144" s="397" t="s">
        <v>67</v>
      </c>
      <c r="K144" s="397" t="s">
        <v>68</v>
      </c>
      <c r="L144" s="397" t="s">
        <v>65</v>
      </c>
      <c r="M144" s="397" t="s">
        <v>66</v>
      </c>
      <c r="N144" s="397" t="s">
        <v>67</v>
      </c>
      <c r="O144" s="397" t="s">
        <v>68</v>
      </c>
      <c r="P144" s="397" t="s">
        <v>65</v>
      </c>
      <c r="Q144" s="397" t="s">
        <v>66</v>
      </c>
      <c r="R144" s="397" t="s">
        <v>67</v>
      </c>
      <c r="S144" s="397" t="s">
        <v>68</v>
      </c>
      <c r="T144" s="397" t="s">
        <v>65</v>
      </c>
      <c r="U144" s="397" t="s">
        <v>66</v>
      </c>
      <c r="V144" s="397" t="s">
        <v>67</v>
      </c>
      <c r="W144" s="397" t="s">
        <v>68</v>
      </c>
      <c r="X144" s="397" t="s">
        <v>65</v>
      </c>
      <c r="Y144" s="397" t="s">
        <v>66</v>
      </c>
      <c r="Z144" s="397" t="s">
        <v>67</v>
      </c>
      <c r="AA144" s="397" t="s">
        <v>68</v>
      </c>
    </row>
    <row r="145" spans="2:28" s="248" customFormat="1" ht="15" x14ac:dyDescent="0.25">
      <c r="B145" s="395" t="s">
        <v>69</v>
      </c>
      <c r="C145" s="395" t="s">
        <v>70</v>
      </c>
      <c r="D145" s="383">
        <v>485</v>
      </c>
      <c r="E145" s="383">
        <v>285</v>
      </c>
      <c r="F145" s="383">
        <v>510</v>
      </c>
      <c r="G145" s="383">
        <v>480</v>
      </c>
      <c r="H145" s="383">
        <v>565</v>
      </c>
      <c r="I145" s="383">
        <v>335</v>
      </c>
      <c r="J145" s="383">
        <v>600</v>
      </c>
      <c r="K145" s="383">
        <v>545</v>
      </c>
      <c r="L145" s="383">
        <v>540</v>
      </c>
      <c r="M145" s="383">
        <v>320</v>
      </c>
      <c r="N145" s="383">
        <v>605</v>
      </c>
      <c r="O145" s="383">
        <v>530</v>
      </c>
      <c r="P145" s="383">
        <v>445</v>
      </c>
      <c r="Q145" s="383">
        <v>150</v>
      </c>
      <c r="R145" s="383">
        <v>540</v>
      </c>
      <c r="S145" s="383">
        <v>475</v>
      </c>
      <c r="T145" s="383">
        <v>375</v>
      </c>
      <c r="U145" s="398">
        <v>305</v>
      </c>
      <c r="V145" s="398">
        <v>535</v>
      </c>
      <c r="W145" s="398">
        <v>565</v>
      </c>
      <c r="X145" s="383">
        <v>600</v>
      </c>
      <c r="Y145" s="398">
        <v>410</v>
      </c>
      <c r="Z145" s="398">
        <v>605</v>
      </c>
      <c r="AA145" s="398">
        <v>650</v>
      </c>
    </row>
    <row r="146" spans="2:28" s="248" customFormat="1" ht="15" x14ac:dyDescent="0.25">
      <c r="B146" s="395"/>
      <c r="C146" s="395" t="s">
        <v>71</v>
      </c>
      <c r="D146" s="383">
        <v>480</v>
      </c>
      <c r="E146" s="383">
        <v>390</v>
      </c>
      <c r="F146" s="383">
        <v>560</v>
      </c>
      <c r="G146" s="383">
        <v>320</v>
      </c>
      <c r="H146" s="383">
        <v>485</v>
      </c>
      <c r="I146" s="383">
        <v>460</v>
      </c>
      <c r="J146" s="383">
        <v>670</v>
      </c>
      <c r="K146" s="383">
        <v>360</v>
      </c>
      <c r="L146" s="383">
        <v>545</v>
      </c>
      <c r="M146" s="383">
        <v>440</v>
      </c>
      <c r="N146" s="383">
        <v>695</v>
      </c>
      <c r="O146" s="383">
        <v>355</v>
      </c>
      <c r="P146" s="383">
        <v>410</v>
      </c>
      <c r="Q146" s="383">
        <v>260</v>
      </c>
      <c r="R146" s="383">
        <v>670</v>
      </c>
      <c r="S146" s="383">
        <v>265</v>
      </c>
      <c r="T146" s="383">
        <v>440</v>
      </c>
      <c r="U146" s="398">
        <v>345</v>
      </c>
      <c r="V146" s="398">
        <v>590</v>
      </c>
      <c r="W146" s="398">
        <v>430</v>
      </c>
      <c r="X146" s="383">
        <v>450</v>
      </c>
      <c r="Y146" s="398">
        <v>490</v>
      </c>
      <c r="Z146" s="398">
        <v>645</v>
      </c>
      <c r="AA146" s="398">
        <v>465</v>
      </c>
    </row>
    <row r="147" spans="2:28" s="248" customFormat="1" ht="15" x14ac:dyDescent="0.25">
      <c r="B147" s="395"/>
      <c r="C147" s="396" t="s">
        <v>72</v>
      </c>
      <c r="D147" s="399">
        <f t="shared" ref="D147:W147" si="92">D145-D146</f>
        <v>5</v>
      </c>
      <c r="E147" s="399">
        <f t="shared" si="92"/>
        <v>-105</v>
      </c>
      <c r="F147" s="399">
        <f t="shared" si="92"/>
        <v>-50</v>
      </c>
      <c r="G147" s="399">
        <f t="shared" si="92"/>
        <v>160</v>
      </c>
      <c r="H147" s="399">
        <f t="shared" si="92"/>
        <v>80</v>
      </c>
      <c r="I147" s="399">
        <f t="shared" si="92"/>
        <v>-125</v>
      </c>
      <c r="J147" s="399">
        <f t="shared" si="92"/>
        <v>-70</v>
      </c>
      <c r="K147" s="399">
        <f t="shared" si="92"/>
        <v>185</v>
      </c>
      <c r="L147" s="399">
        <f t="shared" si="92"/>
        <v>-5</v>
      </c>
      <c r="M147" s="399">
        <f t="shared" si="92"/>
        <v>-120</v>
      </c>
      <c r="N147" s="399">
        <f t="shared" si="92"/>
        <v>-90</v>
      </c>
      <c r="O147" s="399">
        <f t="shared" si="92"/>
        <v>175</v>
      </c>
      <c r="P147" s="399">
        <f t="shared" si="92"/>
        <v>35</v>
      </c>
      <c r="Q147" s="399">
        <f t="shared" si="92"/>
        <v>-110</v>
      </c>
      <c r="R147" s="399">
        <f t="shared" si="92"/>
        <v>-130</v>
      </c>
      <c r="S147" s="399">
        <f t="shared" si="92"/>
        <v>210</v>
      </c>
      <c r="T147" s="399">
        <f t="shared" si="92"/>
        <v>-65</v>
      </c>
      <c r="U147" s="399">
        <f t="shared" si="92"/>
        <v>-40</v>
      </c>
      <c r="V147" s="399">
        <f t="shared" si="92"/>
        <v>-55</v>
      </c>
      <c r="W147" s="399">
        <f t="shared" si="92"/>
        <v>135</v>
      </c>
      <c r="X147" s="399">
        <f t="shared" ref="X147:AA147" si="93">X145-X146</f>
        <v>150</v>
      </c>
      <c r="Y147" s="399">
        <f t="shared" si="93"/>
        <v>-80</v>
      </c>
      <c r="Z147" s="399">
        <f t="shared" si="93"/>
        <v>-40</v>
      </c>
      <c r="AA147" s="399">
        <f t="shared" si="93"/>
        <v>185</v>
      </c>
    </row>
    <row r="148" spans="2:28" s="248" customFormat="1" x14ac:dyDescent="0.25"/>
    <row r="149" spans="2:28" s="248" customFormat="1" x14ac:dyDescent="0.25"/>
    <row r="150" spans="2:28" s="248" customFormat="1" x14ac:dyDescent="0.25"/>
    <row r="151" spans="2:28" x14ac:dyDescent="0.25"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</row>
    <row r="152" spans="2:28" s="253" customFormat="1" x14ac:dyDescent="0.25"/>
    <row r="153" spans="2:28" s="248" customFormat="1" x14ac:dyDescent="0.25"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</row>
  </sheetData>
  <sheetProtection sheet="1" objects="1" scenarios="1"/>
  <mergeCells count="55">
    <mergeCell ref="T131:U131"/>
    <mergeCell ref="T137:U137"/>
    <mergeCell ref="T143:U143"/>
    <mergeCell ref="D143:G143"/>
    <mergeCell ref="H143:K143"/>
    <mergeCell ref="L143:O143"/>
    <mergeCell ref="P143:S143"/>
    <mergeCell ref="D131:G131"/>
    <mergeCell ref="H131:K131"/>
    <mergeCell ref="L131:O131"/>
    <mergeCell ref="P131:S131"/>
    <mergeCell ref="D137:G137"/>
    <mergeCell ref="H137:K137"/>
    <mergeCell ref="L137:O137"/>
    <mergeCell ref="P137:S137"/>
    <mergeCell ref="O58:O59"/>
    <mergeCell ref="B67:M67"/>
    <mergeCell ref="B69:M69"/>
    <mergeCell ref="B71:B72"/>
    <mergeCell ref="C71:E71"/>
    <mergeCell ref="G71:I71"/>
    <mergeCell ref="K71:M71"/>
    <mergeCell ref="B54:M54"/>
    <mergeCell ref="B56:M56"/>
    <mergeCell ref="B58:B59"/>
    <mergeCell ref="C58:E58"/>
    <mergeCell ref="F58:H58"/>
    <mergeCell ref="I58:K58"/>
    <mergeCell ref="L58:M58"/>
    <mergeCell ref="B27:B28"/>
    <mergeCell ref="C27:E27"/>
    <mergeCell ref="F27:H27"/>
    <mergeCell ref="I27:J27"/>
    <mergeCell ref="L27:L28"/>
    <mergeCell ref="B40:B41"/>
    <mergeCell ref="C40:E40"/>
    <mergeCell ref="F40:H40"/>
    <mergeCell ref="I40:J40"/>
    <mergeCell ref="L40:L41"/>
    <mergeCell ref="X131:Y131"/>
    <mergeCell ref="X137:Y137"/>
    <mergeCell ref="X143:Y143"/>
    <mergeCell ref="B2:J2"/>
    <mergeCell ref="B4:J4"/>
    <mergeCell ref="B6:B7"/>
    <mergeCell ref="C6:E6"/>
    <mergeCell ref="F6:H6"/>
    <mergeCell ref="I6:J6"/>
    <mergeCell ref="L6:L7"/>
    <mergeCell ref="B12:J12"/>
    <mergeCell ref="B14:B15"/>
    <mergeCell ref="C14:E14"/>
    <mergeCell ref="F14:H14"/>
    <mergeCell ref="I14:J14"/>
    <mergeCell ref="L14:L15"/>
  </mergeCells>
  <phoneticPr fontId="18" type="noConversion"/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BDF1-FC93-4D8D-A413-A3999552373E}">
  <sheetPr codeName="Foglio17">
    <tabColor theme="0"/>
  </sheetPr>
  <dimension ref="B2:AM82"/>
  <sheetViews>
    <sheetView zoomScaleNormal="100" zoomScalePageLayoutView="125" workbookViewId="0">
      <selection activeCell="G4" sqref="G4"/>
    </sheetView>
  </sheetViews>
  <sheetFormatPr defaultColWidth="8.85546875" defaultRowHeight="13.5" x14ac:dyDescent="0.25"/>
  <cols>
    <col min="1" max="1" width="4.7109375" style="2" customWidth="1"/>
    <col min="2" max="2" width="36.710937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7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2:14" ht="14.25" thickBot="1" x14ac:dyDescent="0.3"/>
    <row r="4" spans="2:14" ht="19.5" customHeight="1" thickBot="1" x14ac:dyDescent="0.3">
      <c r="B4" s="501" t="s">
        <v>184</v>
      </c>
      <c r="C4" s="502"/>
      <c r="D4" s="502"/>
      <c r="E4" s="503"/>
    </row>
    <row r="5" spans="2:14" ht="15.75" customHeight="1" thickBot="1" x14ac:dyDescent="0.3"/>
    <row r="6" spans="2:14" ht="14.25" customHeight="1" x14ac:dyDescent="0.25">
      <c r="B6" s="433" t="s">
        <v>121</v>
      </c>
      <c r="C6" s="507" t="s">
        <v>278</v>
      </c>
      <c r="D6" s="486" t="s">
        <v>290</v>
      </c>
      <c r="E6" s="454" t="s">
        <v>280</v>
      </c>
    </row>
    <row r="7" spans="2:14" ht="20.25" customHeight="1" x14ac:dyDescent="0.25">
      <c r="B7" s="434"/>
      <c r="C7" s="508"/>
      <c r="D7" s="487"/>
      <c r="E7" s="455"/>
    </row>
    <row r="8" spans="2:14" ht="23.25" customHeight="1" x14ac:dyDescent="0.25">
      <c r="B8" s="21" t="s">
        <v>207</v>
      </c>
      <c r="C8" s="163">
        <f>'[1]S-Mandamenti'!D10</f>
        <v>28600</v>
      </c>
      <c r="D8" s="67">
        <f>C8/$C$8</f>
        <v>1</v>
      </c>
      <c r="E8" s="57">
        <f>'[1]S-Mandamenti'!D10-'[1]S-Mandamenti'!C10</f>
        <v>-66</v>
      </c>
    </row>
    <row r="9" spans="2:14" ht="15.75" customHeight="1" x14ac:dyDescent="0.25">
      <c r="B9" s="23" t="s">
        <v>169</v>
      </c>
      <c r="C9" s="164">
        <f>'[1]S-Mandamenti'!D11</f>
        <v>4068</v>
      </c>
      <c r="D9" s="63">
        <f>C9/$C$8</f>
        <v>0.14223776223776224</v>
      </c>
      <c r="E9" s="48">
        <f>'[1]S-Mandamenti'!D11-'[1]S-Mandamenti'!C11</f>
        <v>9</v>
      </c>
    </row>
    <row r="10" spans="2:14" ht="15.75" customHeight="1" x14ac:dyDescent="0.25">
      <c r="B10" s="23" t="s">
        <v>170</v>
      </c>
      <c r="C10" s="164">
        <f>'[1]S-Mandamenti'!D12</f>
        <v>2263</v>
      </c>
      <c r="D10" s="63">
        <f>C10/$C$8</f>
        <v>7.9125874125874129E-2</v>
      </c>
      <c r="E10" s="48">
        <f>'[1]S-Mandamenti'!D12-'[1]S-Mandamenti'!C12</f>
        <v>-16</v>
      </c>
    </row>
    <row r="11" spans="2:14" ht="15.75" customHeight="1" x14ac:dyDescent="0.25">
      <c r="B11" s="23" t="s">
        <v>3</v>
      </c>
      <c r="C11" s="164">
        <f>'[1]S-Mandamenti'!D13</f>
        <v>20924</v>
      </c>
      <c r="D11" s="63">
        <f>C11/$C$8</f>
        <v>0.73160839160839164</v>
      </c>
      <c r="E11" s="48">
        <f>'[1]S-Mandamenti'!D13-'[1]S-Mandamenti'!C13</f>
        <v>-52</v>
      </c>
    </row>
    <row r="12" spans="2:14" ht="14.25" customHeight="1" thickBot="1" x14ac:dyDescent="0.3">
      <c r="B12" s="24" t="s">
        <v>171</v>
      </c>
      <c r="C12" s="165">
        <f>'[1]S-Mandamenti'!D14</f>
        <v>1345</v>
      </c>
      <c r="D12" s="64">
        <f>C12/$C$8</f>
        <v>4.7027972027972029E-2</v>
      </c>
      <c r="E12" s="49">
        <f>'[1]S-Mandamenti'!D14-'[1]S-Mandamenti'!C14</f>
        <v>-7</v>
      </c>
    </row>
    <row r="13" spans="2:14" ht="15" thickBot="1" x14ac:dyDescent="0.3">
      <c r="B13" s="13"/>
      <c r="F13" s="42"/>
    </row>
    <row r="14" spans="2:14" ht="19.5" customHeight="1" thickBot="1" x14ac:dyDescent="0.3">
      <c r="B14" s="501" t="s">
        <v>185</v>
      </c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3"/>
    </row>
    <row r="15" spans="2:14" x14ac:dyDescent="0.25">
      <c r="D15" s="194"/>
      <c r="E15" s="194"/>
      <c r="F15" s="194"/>
      <c r="G15" s="1"/>
    </row>
    <row r="16" spans="2:14" x14ac:dyDescent="0.25">
      <c r="B16" s="14"/>
      <c r="C16" s="458" t="s">
        <v>172</v>
      </c>
      <c r="D16" s="459"/>
      <c r="E16" s="460"/>
      <c r="F16" s="458" t="s">
        <v>173</v>
      </c>
      <c r="G16" s="459"/>
      <c r="H16" s="460"/>
      <c r="I16" s="458" t="s">
        <v>69</v>
      </c>
      <c r="J16" s="459"/>
      <c r="K16" s="460"/>
      <c r="L16" s="458" t="s">
        <v>174</v>
      </c>
      <c r="M16" s="459"/>
      <c r="N16" s="460"/>
    </row>
    <row r="17" spans="2:14" ht="14.25" thickBot="1" x14ac:dyDescent="0.3">
      <c r="B17" s="1"/>
      <c r="C17" s="461"/>
      <c r="D17" s="462"/>
      <c r="E17" s="463"/>
      <c r="F17" s="461"/>
      <c r="G17" s="462"/>
      <c r="H17" s="463"/>
      <c r="I17" s="464"/>
      <c r="J17" s="465"/>
      <c r="K17" s="466"/>
      <c r="L17" s="464"/>
      <c r="M17" s="465"/>
      <c r="N17" s="466"/>
    </row>
    <row r="18" spans="2:14" ht="14.25" customHeight="1" x14ac:dyDescent="0.25">
      <c r="B18" s="506" t="s">
        <v>134</v>
      </c>
      <c r="C18" s="507" t="s">
        <v>278</v>
      </c>
      <c r="D18" s="486" t="s">
        <v>290</v>
      </c>
      <c r="E18" s="454" t="s">
        <v>280</v>
      </c>
      <c r="F18" s="507" t="s">
        <v>278</v>
      </c>
      <c r="G18" s="486" t="s">
        <v>290</v>
      </c>
      <c r="H18" s="454" t="s">
        <v>280</v>
      </c>
      <c r="I18" s="507" t="s">
        <v>278</v>
      </c>
      <c r="J18" s="486" t="s">
        <v>290</v>
      </c>
      <c r="K18" s="454" t="s">
        <v>280</v>
      </c>
      <c r="L18" s="507" t="s">
        <v>278</v>
      </c>
      <c r="M18" s="486" t="s">
        <v>290</v>
      </c>
      <c r="N18" s="454" t="s">
        <v>280</v>
      </c>
    </row>
    <row r="19" spans="2:14" ht="22.5" customHeight="1" x14ac:dyDescent="0.25">
      <c r="B19" s="506"/>
      <c r="C19" s="508"/>
      <c r="D19" s="487"/>
      <c r="E19" s="455"/>
      <c r="F19" s="508"/>
      <c r="G19" s="487"/>
      <c r="H19" s="455"/>
      <c r="I19" s="508"/>
      <c r="J19" s="487"/>
      <c r="K19" s="455"/>
      <c r="L19" s="508"/>
      <c r="M19" s="487"/>
      <c r="N19" s="455"/>
    </row>
    <row r="20" spans="2:14" ht="23.25" customHeight="1" x14ac:dyDescent="0.25">
      <c r="B20" s="201" t="s">
        <v>133</v>
      </c>
      <c r="C20" s="163">
        <f>'[1]S-Mandamenti'!D22</f>
        <v>4068</v>
      </c>
      <c r="D20" s="59">
        <f>C20/$C$20</f>
        <v>1</v>
      </c>
      <c r="E20" s="233">
        <f>'[1]S-Mandamenti'!D22-'[1]S-Mandamenti'!C22</f>
        <v>9</v>
      </c>
      <c r="F20" s="163">
        <f>'[1]S-Mandamenti'!F22</f>
        <v>2263</v>
      </c>
      <c r="G20" s="59">
        <f>F20/$F$20</f>
        <v>1</v>
      </c>
      <c r="H20" s="233">
        <f>'[1]S-Mandamenti'!F22-'[1]S-Mandamenti'!E22</f>
        <v>-16</v>
      </c>
      <c r="I20" s="163">
        <f>'[1]S-Mandamenti'!H22</f>
        <v>20924</v>
      </c>
      <c r="J20" s="59">
        <f>I20/$I$20</f>
        <v>1</v>
      </c>
      <c r="K20" s="233">
        <f>'[1]S-Mandamenti'!H22-'[1]S-Mandamenti'!G22</f>
        <v>-52</v>
      </c>
      <c r="L20" s="163">
        <f>'[1]S-Mandamenti'!J22</f>
        <v>1345</v>
      </c>
      <c r="M20" s="59">
        <f>L20/$L$20</f>
        <v>1</v>
      </c>
      <c r="N20" s="57">
        <f>'[1]S-Mandamenti'!J22-'[1]S-Mandamenti'!I22</f>
        <v>-7</v>
      </c>
    </row>
    <row r="21" spans="2:14" ht="15" customHeight="1" x14ac:dyDescent="0.25">
      <c r="B21" s="202" t="s">
        <v>136</v>
      </c>
      <c r="C21" s="163">
        <f>'[1]S-Mandamenti'!D23</f>
        <v>380</v>
      </c>
      <c r="D21" s="68">
        <f>C21/$C$20</f>
        <v>9.3411996066863318E-2</v>
      </c>
      <c r="E21" s="234">
        <f>'[1]S-Mandamenti'!D23-'[1]S-Mandamenti'!C23</f>
        <v>2</v>
      </c>
      <c r="F21" s="163">
        <f>'[1]S-Mandamenti'!F23</f>
        <v>275</v>
      </c>
      <c r="G21" s="68">
        <f>F21/$F$20</f>
        <v>0.12152010605391074</v>
      </c>
      <c r="H21" s="234">
        <f>'[1]S-Mandamenti'!F23-'[1]S-Mandamenti'!E23</f>
        <v>-2</v>
      </c>
      <c r="I21" s="163">
        <f>'[1]S-Mandamenti'!H23</f>
        <v>1803</v>
      </c>
      <c r="J21" s="68">
        <f>I21/$I$20</f>
        <v>8.6168992544446571E-2</v>
      </c>
      <c r="K21" s="234">
        <f>'[1]S-Mandamenti'!H23-'[1]S-Mandamenti'!G23</f>
        <v>-17</v>
      </c>
      <c r="L21" s="163">
        <f>'[1]S-Mandamenti'!J23</f>
        <v>136</v>
      </c>
      <c r="M21" s="68">
        <f>L21/$L$20</f>
        <v>0.10111524163568773</v>
      </c>
      <c r="N21" s="46">
        <f>'[1]S-Mandamenti'!J23-'[1]S-Mandamenti'!I23</f>
        <v>0</v>
      </c>
    </row>
    <row r="22" spans="2:14" x14ac:dyDescent="0.25">
      <c r="B22" s="202" t="s">
        <v>137</v>
      </c>
      <c r="C22" s="163">
        <f>'[1]S-Mandamenti'!D24</f>
        <v>500</v>
      </c>
      <c r="D22" s="68">
        <f t="shared" ref="D22:D41" si="0">C22/$C$20</f>
        <v>0.12291052114060963</v>
      </c>
      <c r="E22" s="234">
        <f>'[1]S-Mandamenti'!D24-'[1]S-Mandamenti'!C24</f>
        <v>-7</v>
      </c>
      <c r="F22" s="163">
        <f>'[1]S-Mandamenti'!F24</f>
        <v>201</v>
      </c>
      <c r="G22" s="68">
        <f t="shared" ref="G22:G41" si="1">F22/$F$20</f>
        <v>8.8820150243040213E-2</v>
      </c>
      <c r="H22" s="234">
        <f>'[1]S-Mandamenti'!F24-'[1]S-Mandamenti'!E24</f>
        <v>-6</v>
      </c>
      <c r="I22" s="163">
        <f>'[1]S-Mandamenti'!H24</f>
        <v>2437</v>
      </c>
      <c r="J22" s="68">
        <f t="shared" ref="J22:J41" si="2">I22/$I$20</f>
        <v>0.11646912636207227</v>
      </c>
      <c r="K22" s="234">
        <f>'[1]S-Mandamenti'!H24-'[1]S-Mandamenti'!G24</f>
        <v>-2</v>
      </c>
      <c r="L22" s="163">
        <f>'[1]S-Mandamenti'!J24</f>
        <v>151</v>
      </c>
      <c r="M22" s="68">
        <f t="shared" ref="M22:M41" si="3">L22/$L$20</f>
        <v>0.11226765799256505</v>
      </c>
      <c r="N22" s="46">
        <f>'[1]S-Mandamenti'!J24-'[1]S-Mandamenti'!I24</f>
        <v>-3</v>
      </c>
    </row>
    <row r="23" spans="2:14" x14ac:dyDescent="0.25">
      <c r="B23" s="203" t="s">
        <v>138</v>
      </c>
      <c r="C23" s="231">
        <f>'[1]S-Mandamenti'!D25</f>
        <v>139</v>
      </c>
      <c r="D23" s="110">
        <f t="shared" si="0"/>
        <v>3.416912487708948E-2</v>
      </c>
      <c r="E23" s="224">
        <f>'[1]S-Mandamenti'!D25-'[1]S-Mandamenti'!C25</f>
        <v>-2</v>
      </c>
      <c r="F23" s="231">
        <f>'[1]S-Mandamenti'!F25</f>
        <v>64</v>
      </c>
      <c r="G23" s="110">
        <f t="shared" si="1"/>
        <v>2.8281042863455591E-2</v>
      </c>
      <c r="H23" s="224">
        <f>'[1]S-Mandamenti'!F25-'[1]S-Mandamenti'!E25</f>
        <v>-5</v>
      </c>
      <c r="I23" s="231">
        <f>'[1]S-Mandamenti'!H25</f>
        <v>1049</v>
      </c>
      <c r="J23" s="110">
        <f t="shared" si="2"/>
        <v>5.0133817625692981E-2</v>
      </c>
      <c r="K23" s="224">
        <f>'[1]S-Mandamenti'!H25-'[1]S-Mandamenti'!G25</f>
        <v>-2</v>
      </c>
      <c r="L23" s="231">
        <f>'[1]S-Mandamenti'!J25</f>
        <v>49</v>
      </c>
      <c r="M23" s="110">
        <f t="shared" si="3"/>
        <v>3.6431226765799254E-2</v>
      </c>
      <c r="N23" s="112">
        <f>'[1]S-Mandamenti'!J25-'[1]S-Mandamenti'!I25</f>
        <v>-2</v>
      </c>
    </row>
    <row r="24" spans="2:14" x14ac:dyDescent="0.25">
      <c r="B24" s="203" t="s">
        <v>139</v>
      </c>
      <c r="C24" s="231">
        <f>'[1]S-Mandamenti'!D26</f>
        <v>361</v>
      </c>
      <c r="D24" s="110">
        <f t="shared" si="0"/>
        <v>8.8741396263520164E-2</v>
      </c>
      <c r="E24" s="224">
        <f>'[1]S-Mandamenti'!D26-'[1]S-Mandamenti'!C26</f>
        <v>-5</v>
      </c>
      <c r="F24" s="231">
        <f>'[1]S-Mandamenti'!F26</f>
        <v>137</v>
      </c>
      <c r="G24" s="110">
        <f t="shared" si="1"/>
        <v>6.0539107379584622E-2</v>
      </c>
      <c r="H24" s="224">
        <f>'[1]S-Mandamenti'!F26-'[1]S-Mandamenti'!E26</f>
        <v>-1</v>
      </c>
      <c r="I24" s="231">
        <f>'[1]S-Mandamenti'!H26</f>
        <v>1388</v>
      </c>
      <c r="J24" s="110">
        <f t="shared" si="2"/>
        <v>6.6335308736379273E-2</v>
      </c>
      <c r="K24" s="224">
        <f>'[1]S-Mandamenti'!H26-'[1]S-Mandamenti'!G26</f>
        <v>0</v>
      </c>
      <c r="L24" s="231">
        <f>'[1]S-Mandamenti'!J26</f>
        <v>102</v>
      </c>
      <c r="M24" s="110">
        <f t="shared" si="3"/>
        <v>7.5836431226765796E-2</v>
      </c>
      <c r="N24" s="112">
        <f>'[1]S-Mandamenti'!J26-'[1]S-Mandamenti'!I26</f>
        <v>-1</v>
      </c>
    </row>
    <row r="25" spans="2:14" x14ac:dyDescent="0.25">
      <c r="B25" s="202" t="s">
        <v>140</v>
      </c>
      <c r="C25" s="163">
        <f>'[1]S-Mandamenti'!D27</f>
        <v>901</v>
      </c>
      <c r="D25" s="68">
        <f t="shared" si="0"/>
        <v>0.22148475909537857</v>
      </c>
      <c r="E25" s="234">
        <f>'[1]S-Mandamenti'!D27-'[1]S-Mandamenti'!C27</f>
        <v>5</v>
      </c>
      <c r="F25" s="163">
        <f>'[1]S-Mandamenti'!F27</f>
        <v>456</v>
      </c>
      <c r="G25" s="68">
        <f t="shared" si="1"/>
        <v>0.20150243040212107</v>
      </c>
      <c r="H25" s="234">
        <f>'[1]S-Mandamenti'!F27-'[1]S-Mandamenti'!E27</f>
        <v>-2</v>
      </c>
      <c r="I25" s="163">
        <f>'[1]S-Mandamenti'!H27</f>
        <v>5170</v>
      </c>
      <c r="J25" s="68">
        <f t="shared" si="2"/>
        <v>0.24708468744025999</v>
      </c>
      <c r="K25" s="234">
        <f>'[1]S-Mandamenti'!H27-'[1]S-Mandamenti'!G27</f>
        <v>-15</v>
      </c>
      <c r="L25" s="163">
        <f>'[1]S-Mandamenti'!J27</f>
        <v>282</v>
      </c>
      <c r="M25" s="68">
        <f t="shared" si="3"/>
        <v>0.20966542750929368</v>
      </c>
      <c r="N25" s="46">
        <f>'[1]S-Mandamenti'!J27-'[1]S-Mandamenti'!I27</f>
        <v>2</v>
      </c>
    </row>
    <row r="26" spans="2:14" x14ac:dyDescent="0.25">
      <c r="B26" s="203" t="s">
        <v>141</v>
      </c>
      <c r="C26" s="231">
        <f>'[1]S-Mandamenti'!D28</f>
        <v>28</v>
      </c>
      <c r="D26" s="110">
        <f t="shared" si="0"/>
        <v>6.8829891838741398E-3</v>
      </c>
      <c r="E26" s="224">
        <f>'[1]S-Mandamenti'!D28-'[1]S-Mandamenti'!C28</f>
        <v>-1</v>
      </c>
      <c r="F26" s="231">
        <f>'[1]S-Mandamenti'!F28</f>
        <v>12</v>
      </c>
      <c r="G26" s="110">
        <f t="shared" si="1"/>
        <v>5.3026955368979233E-3</v>
      </c>
      <c r="H26" s="224">
        <f>'[1]S-Mandamenti'!F28-'[1]S-Mandamenti'!E28</f>
        <v>-2</v>
      </c>
      <c r="I26" s="231">
        <f>'[1]S-Mandamenti'!H28</f>
        <v>162</v>
      </c>
      <c r="J26" s="110">
        <f t="shared" si="2"/>
        <v>7.7423054865226534E-3</v>
      </c>
      <c r="K26" s="224">
        <f>'[1]S-Mandamenti'!H28-'[1]S-Mandamenti'!G28</f>
        <v>-1</v>
      </c>
      <c r="L26" s="231">
        <f>'[1]S-Mandamenti'!J28</f>
        <v>10</v>
      </c>
      <c r="M26" s="110">
        <f t="shared" si="3"/>
        <v>7.4349442379182153E-3</v>
      </c>
      <c r="N26" s="112">
        <f>'[1]S-Mandamenti'!J28-'[1]S-Mandamenti'!I28</f>
        <v>0</v>
      </c>
    </row>
    <row r="27" spans="2:14" x14ac:dyDescent="0.25">
      <c r="B27" s="203" t="s">
        <v>142</v>
      </c>
      <c r="C27" s="231">
        <f>'[1]S-Mandamenti'!D29</f>
        <v>13</v>
      </c>
      <c r="D27" s="110">
        <f t="shared" si="0"/>
        <v>3.1956735496558504E-3</v>
      </c>
      <c r="E27" s="224">
        <f>'[1]S-Mandamenti'!D29-'[1]S-Mandamenti'!C29</f>
        <v>0</v>
      </c>
      <c r="F27" s="231">
        <f>'[1]S-Mandamenti'!F29</f>
        <v>7</v>
      </c>
      <c r="G27" s="110">
        <f t="shared" si="1"/>
        <v>3.0932390631904553E-3</v>
      </c>
      <c r="H27" s="224">
        <f>'[1]S-Mandamenti'!F29-'[1]S-Mandamenti'!E29</f>
        <v>0</v>
      </c>
      <c r="I27" s="231">
        <f>'[1]S-Mandamenti'!H29</f>
        <v>79</v>
      </c>
      <c r="J27" s="110">
        <f t="shared" si="2"/>
        <v>3.7755687249091952E-3</v>
      </c>
      <c r="K27" s="224">
        <f>'[1]S-Mandamenti'!H29-'[1]S-Mandamenti'!G29</f>
        <v>0</v>
      </c>
      <c r="L27" s="231">
        <f>'[1]S-Mandamenti'!J29</f>
        <v>5</v>
      </c>
      <c r="M27" s="110">
        <f t="shared" si="3"/>
        <v>3.7174721189591076E-3</v>
      </c>
      <c r="N27" s="112">
        <f>'[1]S-Mandamenti'!J29-'[1]S-Mandamenti'!I29</f>
        <v>0</v>
      </c>
    </row>
    <row r="28" spans="2:14" x14ac:dyDescent="0.25">
      <c r="B28" s="203" t="s">
        <v>143</v>
      </c>
      <c r="C28" s="231">
        <f>'[1]S-Mandamenti'!D30</f>
        <v>254</v>
      </c>
      <c r="D28" s="110">
        <f t="shared" si="0"/>
        <v>6.2438544739429697E-2</v>
      </c>
      <c r="E28" s="224">
        <f>'[1]S-Mandamenti'!D30-'[1]S-Mandamenti'!C30</f>
        <v>-2</v>
      </c>
      <c r="F28" s="231">
        <f>'[1]S-Mandamenti'!F30</f>
        <v>128</v>
      </c>
      <c r="G28" s="110">
        <f t="shared" si="1"/>
        <v>5.6562085726911182E-2</v>
      </c>
      <c r="H28" s="224">
        <f>'[1]S-Mandamenti'!F30-'[1]S-Mandamenti'!E30</f>
        <v>-5</v>
      </c>
      <c r="I28" s="231">
        <f>'[1]S-Mandamenti'!H30</f>
        <v>1416</v>
      </c>
      <c r="J28" s="110">
        <f t="shared" si="2"/>
        <v>6.7673484993309121E-2</v>
      </c>
      <c r="K28" s="224">
        <f>'[1]S-Mandamenti'!H30-'[1]S-Mandamenti'!G30</f>
        <v>-10</v>
      </c>
      <c r="L28" s="231">
        <f>'[1]S-Mandamenti'!J30</f>
        <v>83</v>
      </c>
      <c r="M28" s="110">
        <f t="shared" si="3"/>
        <v>6.1710037174721191E-2</v>
      </c>
      <c r="N28" s="112">
        <f>'[1]S-Mandamenti'!J30-'[1]S-Mandamenti'!I30</f>
        <v>1</v>
      </c>
    </row>
    <row r="29" spans="2:14" x14ac:dyDescent="0.25">
      <c r="B29" s="203" t="s">
        <v>144</v>
      </c>
      <c r="C29" s="231">
        <f>'[1]S-Mandamenti'!D31</f>
        <v>597</v>
      </c>
      <c r="D29" s="110">
        <f t="shared" si="0"/>
        <v>0.14675516224188789</v>
      </c>
      <c r="E29" s="224">
        <f>'[1]S-Mandamenti'!D31-'[1]S-Mandamenti'!C31</f>
        <v>8</v>
      </c>
      <c r="F29" s="231">
        <f>'[1]S-Mandamenti'!F31</f>
        <v>305</v>
      </c>
      <c r="G29" s="110">
        <f t="shared" si="1"/>
        <v>0.13477684489615555</v>
      </c>
      <c r="H29" s="224">
        <f>'[1]S-Mandamenti'!F31-'[1]S-Mandamenti'!E31</f>
        <v>5</v>
      </c>
      <c r="I29" s="231">
        <f>'[1]S-Mandamenti'!H31</f>
        <v>3453</v>
      </c>
      <c r="J29" s="110">
        <f t="shared" si="2"/>
        <v>0.16502580768495509</v>
      </c>
      <c r="K29" s="224">
        <f>'[1]S-Mandamenti'!H31-'[1]S-Mandamenti'!G31</f>
        <v>-1</v>
      </c>
      <c r="L29" s="231">
        <f>'[1]S-Mandamenti'!J31</f>
        <v>183</v>
      </c>
      <c r="M29" s="110">
        <f t="shared" si="3"/>
        <v>0.13605947955390335</v>
      </c>
      <c r="N29" s="112">
        <f>'[1]S-Mandamenti'!J31-'[1]S-Mandamenti'!I31</f>
        <v>2</v>
      </c>
    </row>
    <row r="30" spans="2:14" x14ac:dyDescent="0.25">
      <c r="B30" s="203" t="s">
        <v>145</v>
      </c>
      <c r="C30" s="231">
        <f>'[1]S-Mandamenti'!D32</f>
        <v>9</v>
      </c>
      <c r="D30" s="110">
        <f t="shared" si="0"/>
        <v>2.2123893805309734E-3</v>
      </c>
      <c r="E30" s="224">
        <f>'[1]S-Mandamenti'!D32-'[1]S-Mandamenti'!C32</f>
        <v>0</v>
      </c>
      <c r="F30" s="231">
        <f>'[1]S-Mandamenti'!F32</f>
        <v>4</v>
      </c>
      <c r="G30" s="110">
        <f t="shared" si="1"/>
        <v>1.7675651789659744E-3</v>
      </c>
      <c r="H30" s="224">
        <f>'[1]S-Mandamenti'!F32-'[1]S-Mandamenti'!E32</f>
        <v>0</v>
      </c>
      <c r="I30" s="231">
        <f>'[1]S-Mandamenti'!H32</f>
        <v>60</v>
      </c>
      <c r="J30" s="110">
        <f t="shared" si="2"/>
        <v>2.8675205505639457E-3</v>
      </c>
      <c r="K30" s="224">
        <f>'[1]S-Mandamenti'!H32-'[1]S-Mandamenti'!G32</f>
        <v>-3</v>
      </c>
      <c r="L30" s="231">
        <f>'[1]S-Mandamenti'!J32</f>
        <v>1</v>
      </c>
      <c r="M30" s="110">
        <f t="shared" si="3"/>
        <v>7.4349442379182155E-4</v>
      </c>
      <c r="N30" s="112">
        <f>'[1]S-Mandamenti'!J32-'[1]S-Mandamenti'!I32</f>
        <v>-1</v>
      </c>
    </row>
    <row r="31" spans="2:14" ht="14.25" x14ac:dyDescent="0.25">
      <c r="B31" s="204" t="s">
        <v>146</v>
      </c>
      <c r="C31" s="163">
        <f>'[1]S-Mandamenti'!D33</f>
        <v>1043</v>
      </c>
      <c r="D31" s="68">
        <f t="shared" si="0"/>
        <v>0.25639134709931172</v>
      </c>
      <c r="E31" s="234">
        <f>'[1]S-Mandamenti'!D33-'[1]S-Mandamenti'!C33</f>
        <v>6</v>
      </c>
      <c r="F31" s="163">
        <f>'[1]S-Mandamenti'!F33</f>
        <v>618</v>
      </c>
      <c r="G31" s="68">
        <f t="shared" si="1"/>
        <v>0.27308882015024305</v>
      </c>
      <c r="H31" s="234">
        <f>'[1]S-Mandamenti'!F33-'[1]S-Mandamenti'!E33</f>
        <v>0</v>
      </c>
      <c r="I31" s="163">
        <f>'[1]S-Mandamenti'!H33</f>
        <v>4786</v>
      </c>
      <c r="J31" s="68">
        <f t="shared" si="2"/>
        <v>0.22873255591665073</v>
      </c>
      <c r="K31" s="234">
        <f>'[1]S-Mandamenti'!H33-'[1]S-Mandamenti'!G33</f>
        <v>11</v>
      </c>
      <c r="L31" s="163">
        <f>'[1]S-Mandamenti'!J33</f>
        <v>395</v>
      </c>
      <c r="M31" s="68">
        <f t="shared" si="3"/>
        <v>0.29368029739776952</v>
      </c>
      <c r="N31" s="46">
        <f>'[1]S-Mandamenti'!J33-'[1]S-Mandamenti'!I33</f>
        <v>0</v>
      </c>
    </row>
    <row r="32" spans="2:14" x14ac:dyDescent="0.25">
      <c r="B32" s="203" t="s">
        <v>147</v>
      </c>
      <c r="C32" s="231">
        <f>'[1]S-Mandamenti'!D34</f>
        <v>0</v>
      </c>
      <c r="D32" s="284" t="s">
        <v>266</v>
      </c>
      <c r="E32" s="224">
        <f>'[1]S-Mandamenti'!D34-'[1]S-Mandamenti'!C34</f>
        <v>0</v>
      </c>
      <c r="F32" s="231">
        <f>'[1]S-Mandamenti'!F34</f>
        <v>0</v>
      </c>
      <c r="G32" s="110" t="s">
        <v>266</v>
      </c>
      <c r="H32" s="224">
        <f>'[1]S-Mandamenti'!F34-'[1]S-Mandamenti'!E34</f>
        <v>0</v>
      </c>
      <c r="I32" s="231">
        <f>'[1]S-Mandamenti'!H34</f>
        <v>4</v>
      </c>
      <c r="J32" s="284">
        <f t="shared" si="2"/>
        <v>1.9116803670426305E-4</v>
      </c>
      <c r="K32" s="224">
        <f>'[1]S-Mandamenti'!H34-'[1]S-Mandamenti'!G34</f>
        <v>-2</v>
      </c>
      <c r="L32" s="231">
        <f>'[1]S-Mandamenti'!J34</f>
        <v>0</v>
      </c>
      <c r="M32" s="110" t="s">
        <v>266</v>
      </c>
      <c r="N32" s="112">
        <f>'[1]S-Mandamenti'!J34-'[1]S-Mandamenti'!I34</f>
        <v>0</v>
      </c>
    </row>
    <row r="33" spans="2:39" x14ac:dyDescent="0.25">
      <c r="B33" s="203" t="s">
        <v>148</v>
      </c>
      <c r="C33" s="231">
        <f>'[1]S-Mandamenti'!D35</f>
        <v>93</v>
      </c>
      <c r="D33" s="110">
        <f t="shared" si="0"/>
        <v>2.2861356932153392E-2</v>
      </c>
      <c r="E33" s="224">
        <f>'[1]S-Mandamenti'!D35-'[1]S-Mandamenti'!C35</f>
        <v>5</v>
      </c>
      <c r="F33" s="231">
        <f>'[1]S-Mandamenti'!F35</f>
        <v>47</v>
      </c>
      <c r="G33" s="110">
        <f t="shared" si="1"/>
        <v>2.0768890852850198E-2</v>
      </c>
      <c r="H33" s="224">
        <f>'[1]S-Mandamenti'!F35-'[1]S-Mandamenti'!E35</f>
        <v>0</v>
      </c>
      <c r="I33" s="231">
        <f>'[1]S-Mandamenti'!H35</f>
        <v>449</v>
      </c>
      <c r="J33" s="110">
        <f t="shared" si="2"/>
        <v>2.1458612120053528E-2</v>
      </c>
      <c r="K33" s="224">
        <f>'[1]S-Mandamenti'!H35-'[1]S-Mandamenti'!G35</f>
        <v>2</v>
      </c>
      <c r="L33" s="231">
        <f>'[1]S-Mandamenti'!J35</f>
        <v>46</v>
      </c>
      <c r="M33" s="110">
        <f t="shared" si="3"/>
        <v>3.4200743494423792E-2</v>
      </c>
      <c r="N33" s="112">
        <f>'[1]S-Mandamenti'!J35-'[1]S-Mandamenti'!I35</f>
        <v>0</v>
      </c>
    </row>
    <row r="34" spans="2:39" x14ac:dyDescent="0.25">
      <c r="B34" s="203" t="s">
        <v>149</v>
      </c>
      <c r="C34" s="231">
        <f>'[1]S-Mandamenti'!D36</f>
        <v>125</v>
      </c>
      <c r="D34" s="110">
        <f t="shared" si="0"/>
        <v>3.0727630285152407E-2</v>
      </c>
      <c r="E34" s="224">
        <f>'[1]S-Mandamenti'!D36-'[1]S-Mandamenti'!C36</f>
        <v>4</v>
      </c>
      <c r="F34" s="231">
        <f>'[1]S-Mandamenti'!F36</f>
        <v>73</v>
      </c>
      <c r="G34" s="110">
        <f t="shared" si="1"/>
        <v>3.2258064516129031E-2</v>
      </c>
      <c r="H34" s="224">
        <f>'[1]S-Mandamenti'!F36-'[1]S-Mandamenti'!E36</f>
        <v>0</v>
      </c>
      <c r="I34" s="231">
        <f>'[1]S-Mandamenti'!H36</f>
        <v>584</v>
      </c>
      <c r="J34" s="110">
        <f t="shared" si="2"/>
        <v>2.7910533358822404E-2</v>
      </c>
      <c r="K34" s="224">
        <f>'[1]S-Mandamenti'!H36-'[1]S-Mandamenti'!G36</f>
        <v>2</v>
      </c>
      <c r="L34" s="231">
        <f>'[1]S-Mandamenti'!J36</f>
        <v>49</v>
      </c>
      <c r="M34" s="110">
        <f t="shared" si="3"/>
        <v>3.6431226765799254E-2</v>
      </c>
      <c r="N34" s="112">
        <f>'[1]S-Mandamenti'!J36-'[1]S-Mandamenti'!I36</f>
        <v>3</v>
      </c>
    </row>
    <row r="35" spans="2:39" x14ac:dyDescent="0.25">
      <c r="B35" s="203" t="s">
        <v>150</v>
      </c>
      <c r="C35" s="231">
        <f>'[1]S-Mandamenti'!D37</f>
        <v>315</v>
      </c>
      <c r="D35" s="110">
        <f t="shared" si="0"/>
        <v>7.7433628318584066E-2</v>
      </c>
      <c r="E35" s="224">
        <f>'[1]S-Mandamenti'!D37-'[1]S-Mandamenti'!C37</f>
        <v>-1</v>
      </c>
      <c r="F35" s="231">
        <f>'[1]S-Mandamenti'!F37</f>
        <v>187</v>
      </c>
      <c r="G35" s="110">
        <f t="shared" si="1"/>
        <v>8.2633672116659299E-2</v>
      </c>
      <c r="H35" s="224">
        <f>'[1]S-Mandamenti'!F37-'[1]S-Mandamenti'!E37</f>
        <v>-1</v>
      </c>
      <c r="I35" s="231">
        <f>'[1]S-Mandamenti'!H37</f>
        <v>1466</v>
      </c>
      <c r="J35" s="110">
        <f t="shared" si="2"/>
        <v>7.00630854521124E-2</v>
      </c>
      <c r="K35" s="224">
        <f>'[1]S-Mandamenti'!H37-'[1]S-Mandamenti'!G37</f>
        <v>-4</v>
      </c>
      <c r="L35" s="231">
        <f>'[1]S-Mandamenti'!J37</f>
        <v>126</v>
      </c>
      <c r="M35" s="110">
        <f t="shared" si="3"/>
        <v>9.3680297397769521E-2</v>
      </c>
      <c r="N35" s="112">
        <f>'[1]S-Mandamenti'!J37-'[1]S-Mandamenti'!I37</f>
        <v>-1</v>
      </c>
    </row>
    <row r="36" spans="2:39" x14ac:dyDescent="0.25">
      <c r="B36" s="107" t="s">
        <v>269</v>
      </c>
      <c r="C36" s="231">
        <f>'[1]S-Mandamenti'!D38</f>
        <v>510</v>
      </c>
      <c r="D36" s="110">
        <f t="shared" si="0"/>
        <v>0.12536873156342182</v>
      </c>
      <c r="E36" s="224">
        <f>'[1]S-Mandamenti'!D38-'[1]S-Mandamenti'!C38</f>
        <v>-2</v>
      </c>
      <c r="F36" s="231">
        <f>'[1]S-Mandamenti'!F38</f>
        <v>311</v>
      </c>
      <c r="G36" s="110">
        <f t="shared" si="1"/>
        <v>0.13742819266460451</v>
      </c>
      <c r="H36" s="224">
        <f>'[1]S-Mandamenti'!F38-'[1]S-Mandamenti'!E38</f>
        <v>1</v>
      </c>
      <c r="I36" s="231">
        <f>'[1]S-Mandamenti'!H38</f>
        <v>2283</v>
      </c>
      <c r="J36" s="110">
        <f t="shared" si="2"/>
        <v>0.10910915694895813</v>
      </c>
      <c r="K36" s="224">
        <f>'[1]S-Mandamenti'!H38-'[1]S-Mandamenti'!G38</f>
        <v>13</v>
      </c>
      <c r="L36" s="231">
        <f>'[1]S-Mandamenti'!J38</f>
        <v>174</v>
      </c>
      <c r="M36" s="110">
        <f t="shared" si="3"/>
        <v>0.12936802973977696</v>
      </c>
      <c r="N36" s="112">
        <f>'[1]S-Mandamenti'!J38-'[1]S-Mandamenti'!I38</f>
        <v>-2</v>
      </c>
    </row>
    <row r="37" spans="2:39" ht="14.25" x14ac:dyDescent="0.25">
      <c r="B37" s="204" t="s">
        <v>152</v>
      </c>
      <c r="C37" s="163">
        <f>'[1]S-Mandamenti'!D39</f>
        <v>1244</v>
      </c>
      <c r="D37" s="68">
        <f t="shared" si="0"/>
        <v>0.30580137659783679</v>
      </c>
      <c r="E37" s="234">
        <f>'[1]S-Mandamenti'!D39-'[1]S-Mandamenti'!C39</f>
        <v>3</v>
      </c>
      <c r="F37" s="163">
        <f>'[1]S-Mandamenti'!F39</f>
        <v>713</v>
      </c>
      <c r="G37" s="68">
        <f t="shared" si="1"/>
        <v>0.31506849315068491</v>
      </c>
      <c r="H37" s="234">
        <f>'[1]S-Mandamenti'!F39-'[1]S-Mandamenti'!E39</f>
        <v>-6</v>
      </c>
      <c r="I37" s="163">
        <f>'[1]S-Mandamenti'!H39</f>
        <v>6728</v>
      </c>
      <c r="J37" s="68">
        <f t="shared" si="2"/>
        <v>0.32154463773657044</v>
      </c>
      <c r="K37" s="234">
        <f>'[1]S-Mandamenti'!H39-'[1]S-Mandamenti'!G39</f>
        <v>-29</v>
      </c>
      <c r="L37" s="163">
        <f>'[1]S-Mandamenti'!J39</f>
        <v>381</v>
      </c>
      <c r="M37" s="68">
        <f t="shared" si="3"/>
        <v>0.28327137546468401</v>
      </c>
      <c r="N37" s="46">
        <f>'[1]S-Mandamenti'!J39-'[1]S-Mandamenti'!I39</f>
        <v>-6</v>
      </c>
    </row>
    <row r="38" spans="2:39" x14ac:dyDescent="0.25">
      <c r="B38" s="203" t="s">
        <v>153</v>
      </c>
      <c r="C38" s="231">
        <f>'[1]S-Mandamenti'!D40</f>
        <v>141</v>
      </c>
      <c r="D38" s="110">
        <f t="shared" si="0"/>
        <v>3.466076696165192E-2</v>
      </c>
      <c r="E38" s="224">
        <f>'[1]S-Mandamenti'!D40-'[1]S-Mandamenti'!C40</f>
        <v>3</v>
      </c>
      <c r="F38" s="231">
        <f>'[1]S-Mandamenti'!F40</f>
        <v>85</v>
      </c>
      <c r="G38" s="110">
        <f t="shared" si="1"/>
        <v>3.7560760053026956E-2</v>
      </c>
      <c r="H38" s="224">
        <f>'[1]S-Mandamenti'!F40-'[1]S-Mandamenti'!E40</f>
        <v>0</v>
      </c>
      <c r="I38" s="231">
        <f>'[1]S-Mandamenti'!H40</f>
        <v>885</v>
      </c>
      <c r="J38" s="110">
        <f t="shared" si="2"/>
        <v>4.2295928120818199E-2</v>
      </c>
      <c r="K38" s="224">
        <f>'[1]S-Mandamenti'!H40-'[1]S-Mandamenti'!G40</f>
        <v>-6</v>
      </c>
      <c r="L38" s="231">
        <f>'[1]S-Mandamenti'!J40</f>
        <v>47</v>
      </c>
      <c r="M38" s="110">
        <f t="shared" si="3"/>
        <v>3.4944237918215611E-2</v>
      </c>
      <c r="N38" s="112">
        <f>'[1]S-Mandamenti'!J40-'[1]S-Mandamenti'!I40</f>
        <v>-3</v>
      </c>
    </row>
    <row r="39" spans="2:39" x14ac:dyDescent="0.25">
      <c r="B39" s="203" t="s">
        <v>154</v>
      </c>
      <c r="C39" s="231">
        <f>'[1]S-Mandamenti'!D41</f>
        <v>69</v>
      </c>
      <c r="D39" s="110">
        <f t="shared" si="0"/>
        <v>1.696165191740413E-2</v>
      </c>
      <c r="E39" s="224">
        <f>'[1]S-Mandamenti'!D41-'[1]S-Mandamenti'!C41</f>
        <v>-2</v>
      </c>
      <c r="F39" s="231">
        <f>'[1]S-Mandamenti'!F41</f>
        <v>42</v>
      </c>
      <c r="G39" s="110">
        <f t="shared" si="1"/>
        <v>1.8559434379142731E-2</v>
      </c>
      <c r="H39" s="224">
        <f>'[1]S-Mandamenti'!F41-'[1]S-Mandamenti'!E41</f>
        <v>0</v>
      </c>
      <c r="I39" s="231">
        <f>'[1]S-Mandamenti'!H41</f>
        <v>359</v>
      </c>
      <c r="J39" s="110">
        <f t="shared" si="2"/>
        <v>1.7157331294207608E-2</v>
      </c>
      <c r="K39" s="224">
        <f>'[1]S-Mandamenti'!H41-'[1]S-Mandamenti'!G41</f>
        <v>3</v>
      </c>
      <c r="L39" s="231">
        <f>'[1]S-Mandamenti'!J41</f>
        <v>23</v>
      </c>
      <c r="M39" s="110">
        <f t="shared" si="3"/>
        <v>1.7100371747211896E-2</v>
      </c>
      <c r="N39" s="112">
        <f>'[1]S-Mandamenti'!J41-'[1]S-Mandamenti'!I41</f>
        <v>1</v>
      </c>
    </row>
    <row r="40" spans="2:39" x14ac:dyDescent="0.25">
      <c r="B40" s="203" t="s">
        <v>155</v>
      </c>
      <c r="C40" s="231">
        <f>'[1]S-Mandamenti'!D42</f>
        <v>37</v>
      </c>
      <c r="D40" s="110">
        <f t="shared" si="0"/>
        <v>9.0953785644051124E-3</v>
      </c>
      <c r="E40" s="224">
        <f>'[1]S-Mandamenti'!D42-'[1]S-Mandamenti'!C42</f>
        <v>4</v>
      </c>
      <c r="F40" s="231">
        <f>'[1]S-Mandamenti'!F42</f>
        <v>21</v>
      </c>
      <c r="G40" s="110">
        <f t="shared" si="1"/>
        <v>9.2797171895713654E-3</v>
      </c>
      <c r="H40" s="224">
        <f>'[1]S-Mandamenti'!F42-'[1]S-Mandamenti'!E42</f>
        <v>0</v>
      </c>
      <c r="I40" s="231">
        <f>'[1]S-Mandamenti'!H42</f>
        <v>263</v>
      </c>
      <c r="J40" s="110">
        <f t="shared" si="2"/>
        <v>1.2569298413305296E-2</v>
      </c>
      <c r="K40" s="224">
        <f>'[1]S-Mandamenti'!H42-'[1]S-Mandamenti'!G42</f>
        <v>1</v>
      </c>
      <c r="L40" s="231">
        <f>'[1]S-Mandamenti'!J42</f>
        <v>13</v>
      </c>
      <c r="M40" s="110">
        <f t="shared" si="3"/>
        <v>9.6654275092936809E-3</v>
      </c>
      <c r="N40" s="112">
        <f>'[1]S-Mandamenti'!J42-'[1]S-Mandamenti'!I42</f>
        <v>2</v>
      </c>
    </row>
    <row r="41" spans="2:39" ht="14.25" thickBot="1" x14ac:dyDescent="0.3">
      <c r="B41" s="205" t="s">
        <v>156</v>
      </c>
      <c r="C41" s="232">
        <f>'[1]S-Mandamenti'!D43</f>
        <v>997</v>
      </c>
      <c r="D41" s="195">
        <f t="shared" si="0"/>
        <v>0.24508357915437562</v>
      </c>
      <c r="E41" s="230">
        <f>'[1]S-Mandamenti'!D43-'[1]S-Mandamenti'!C43</f>
        <v>-2</v>
      </c>
      <c r="F41" s="232">
        <f>'[1]S-Mandamenti'!F43</f>
        <v>565</v>
      </c>
      <c r="G41" s="195">
        <f t="shared" si="1"/>
        <v>0.24966858152894389</v>
      </c>
      <c r="H41" s="230">
        <f>'[1]S-Mandamenti'!F43-'[1]S-Mandamenti'!E43</f>
        <v>-6</v>
      </c>
      <c r="I41" s="232">
        <f>'[1]S-Mandamenti'!H43</f>
        <v>5221</v>
      </c>
      <c r="J41" s="195">
        <f t="shared" si="2"/>
        <v>0.24952207990823935</v>
      </c>
      <c r="K41" s="230">
        <f>'[1]S-Mandamenti'!H43-'[1]S-Mandamenti'!G43</f>
        <v>-27</v>
      </c>
      <c r="L41" s="232">
        <f>'[1]S-Mandamenti'!J43</f>
        <v>298</v>
      </c>
      <c r="M41" s="195">
        <f t="shared" si="3"/>
        <v>0.22156133828996283</v>
      </c>
      <c r="N41" s="147">
        <f>'[1]S-Mandamenti'!J43-'[1]S-Mandamenti'!I43</f>
        <v>-6</v>
      </c>
    </row>
    <row r="42" spans="2:39" ht="14.25" x14ac:dyDescent="0.25">
      <c r="B42" s="1"/>
      <c r="D42" s="16"/>
      <c r="E42" s="16"/>
      <c r="F42" s="42"/>
      <c r="H42" s="19"/>
      <c r="I42" s="16"/>
      <c r="L42" s="16"/>
    </row>
    <row r="43" spans="2:39" ht="14.25" x14ac:dyDescent="0.25">
      <c r="B43" s="1"/>
      <c r="D43" s="16"/>
      <c r="E43" s="16"/>
      <c r="F43" s="42"/>
      <c r="H43" s="19"/>
      <c r="I43" s="16"/>
      <c r="L43" s="16"/>
    </row>
    <row r="44" spans="2:39" ht="65.25" customHeight="1" x14ac:dyDescent="0.25">
      <c r="B44" s="430" t="s">
        <v>285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</row>
    <row r="45" spans="2:39" ht="14.25" thickBot="1" x14ac:dyDescent="0.3">
      <c r="D45" s="194"/>
      <c r="E45" s="194"/>
      <c r="F45" s="194"/>
      <c r="G45" s="1"/>
      <c r="H45" s="194"/>
      <c r="I45" s="194"/>
    </row>
    <row r="46" spans="2:39" ht="19.5" customHeight="1" thickBot="1" x14ac:dyDescent="0.3">
      <c r="B46" s="501" t="s">
        <v>186</v>
      </c>
      <c r="C46" s="502"/>
      <c r="D46" s="502"/>
      <c r="E46" s="502"/>
      <c r="F46" s="502"/>
      <c r="G46" s="502"/>
      <c r="H46" s="503"/>
      <c r="I46" s="253"/>
      <c r="J46" s="72"/>
      <c r="P46" s="251"/>
      <c r="Q46" s="251"/>
      <c r="R46" s="251"/>
      <c r="S46" s="251"/>
      <c r="T46" s="251"/>
    </row>
    <row r="47" spans="2:39" s="72" customFormat="1" ht="14.25" x14ac:dyDescent="0.25">
      <c r="I47" s="253"/>
      <c r="L47" s="248"/>
      <c r="M47" s="248"/>
      <c r="N47" s="247"/>
      <c r="O47" s="247"/>
      <c r="P47" s="247"/>
      <c r="Q47" s="251"/>
      <c r="R47" s="251"/>
      <c r="S47" s="251"/>
      <c r="T47" s="25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s="72" customFormat="1" ht="32.25" customHeight="1" thickBot="1" x14ac:dyDescent="0.3">
      <c r="B48" s="443" t="s">
        <v>58</v>
      </c>
      <c r="C48" s="437" t="s">
        <v>26</v>
      </c>
      <c r="D48" s="439"/>
      <c r="E48" s="437" t="s">
        <v>27</v>
      </c>
      <c r="F48" s="439"/>
      <c r="G48" s="440" t="s">
        <v>35</v>
      </c>
      <c r="H48" s="439"/>
      <c r="I48" s="253"/>
      <c r="K48" s="2"/>
      <c r="L48" s="436" t="s">
        <v>58</v>
      </c>
      <c r="M48" s="382" t="s">
        <v>84</v>
      </c>
      <c r="N48" s="382" t="s">
        <v>85</v>
      </c>
      <c r="O48" s="383" t="s">
        <v>35</v>
      </c>
      <c r="P48" s="247"/>
      <c r="Q48" s="251"/>
      <c r="R48" s="251"/>
      <c r="S48" s="251"/>
      <c r="T48" s="25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ht="32.25" customHeight="1" x14ac:dyDescent="0.25">
      <c r="B49" s="442"/>
      <c r="C49" s="167" t="s">
        <v>278</v>
      </c>
      <c r="D49" s="36" t="s">
        <v>280</v>
      </c>
      <c r="E49" s="167" t="s">
        <v>278</v>
      </c>
      <c r="F49" s="36" t="s">
        <v>280</v>
      </c>
      <c r="G49" s="167" t="s">
        <v>278</v>
      </c>
      <c r="H49" s="35" t="s">
        <v>281</v>
      </c>
      <c r="I49" s="251"/>
      <c r="K49" s="371"/>
      <c r="L49" s="448"/>
      <c r="M49" s="385" t="s">
        <v>282</v>
      </c>
      <c r="N49" s="385" t="s">
        <v>282</v>
      </c>
      <c r="O49" s="385" t="s">
        <v>282</v>
      </c>
      <c r="P49" s="247"/>
      <c r="Q49" s="251"/>
      <c r="R49" s="251"/>
      <c r="S49" s="251"/>
      <c r="T49" s="251"/>
    </row>
    <row r="50" spans="2:39" s="72" customFormat="1" ht="27" customHeight="1" x14ac:dyDescent="0.25">
      <c r="B50" s="88" t="s">
        <v>57</v>
      </c>
      <c r="C50" s="172">
        <v>15070</v>
      </c>
      <c r="D50" s="51">
        <f>C50-M50</f>
        <v>-2385</v>
      </c>
      <c r="E50" s="175">
        <v>16190</v>
      </c>
      <c r="F50" s="51">
        <f>E50-N50</f>
        <v>165</v>
      </c>
      <c r="G50" s="175">
        <f>C50-E50</f>
        <v>-1120</v>
      </c>
      <c r="H50" s="73">
        <f>G50-O50</f>
        <v>-2550</v>
      </c>
      <c r="I50" s="253"/>
      <c r="L50" s="389" t="s">
        <v>57</v>
      </c>
      <c r="M50" s="390">
        <v>17455</v>
      </c>
      <c r="N50" s="391">
        <v>16025</v>
      </c>
      <c r="O50" s="391">
        <f>M50-N50</f>
        <v>1430</v>
      </c>
      <c r="P50" s="247"/>
      <c r="Q50" s="251"/>
      <c r="R50" s="251"/>
      <c r="S50" s="251"/>
      <c r="T50" s="25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s="72" customFormat="1" ht="14.25" x14ac:dyDescent="0.25">
      <c r="B51" s="23" t="s">
        <v>169</v>
      </c>
      <c r="C51" s="173">
        <v>1850</v>
      </c>
      <c r="D51" s="51">
        <f>C51-M51</f>
        <v>-300</v>
      </c>
      <c r="E51" s="173">
        <v>1820</v>
      </c>
      <c r="F51" s="51">
        <f>E51-N51</f>
        <v>30</v>
      </c>
      <c r="G51" s="176">
        <f>C51-E51</f>
        <v>30</v>
      </c>
      <c r="H51" s="73">
        <f>G51-O51</f>
        <v>-330</v>
      </c>
      <c r="I51" s="253"/>
      <c r="L51" s="387" t="s">
        <v>169</v>
      </c>
      <c r="M51" s="388">
        <v>2150</v>
      </c>
      <c r="N51" s="388">
        <v>1790</v>
      </c>
      <c r="O51" s="391">
        <f t="shared" ref="O51:O54" si="4">M51-N51</f>
        <v>360</v>
      </c>
      <c r="P51" s="247"/>
      <c r="Q51" s="251"/>
      <c r="R51" s="251"/>
      <c r="S51" s="251"/>
      <c r="T51" s="25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s="72" customFormat="1" ht="14.25" x14ac:dyDescent="0.25">
      <c r="B52" s="23" t="s">
        <v>170</v>
      </c>
      <c r="C52" s="173">
        <v>1540</v>
      </c>
      <c r="D52" s="51">
        <f>C52-M52</f>
        <v>-520</v>
      </c>
      <c r="E52" s="173">
        <v>2055</v>
      </c>
      <c r="F52" s="51">
        <f>E52-N52</f>
        <v>-150</v>
      </c>
      <c r="G52" s="176">
        <f>C52-E52</f>
        <v>-515</v>
      </c>
      <c r="H52" s="73">
        <f>G52-O52</f>
        <v>-370</v>
      </c>
      <c r="I52" s="253"/>
      <c r="L52" s="387" t="s">
        <v>170</v>
      </c>
      <c r="M52" s="388">
        <v>2060</v>
      </c>
      <c r="N52" s="388">
        <v>2205</v>
      </c>
      <c r="O52" s="391">
        <f t="shared" si="4"/>
        <v>-145</v>
      </c>
      <c r="P52" s="247"/>
      <c r="Q52" s="251"/>
      <c r="R52" s="251"/>
      <c r="S52" s="251"/>
      <c r="T52" s="25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s="72" customFormat="1" ht="14.25" x14ac:dyDescent="0.25">
      <c r="B53" s="23" t="s">
        <v>3</v>
      </c>
      <c r="C53" s="173">
        <v>11080</v>
      </c>
      <c r="D53" s="51">
        <f>C53-M53</f>
        <v>-1360</v>
      </c>
      <c r="E53" s="173">
        <v>11750</v>
      </c>
      <c r="F53" s="51">
        <f>E53-N53</f>
        <v>455</v>
      </c>
      <c r="G53" s="176">
        <f>C53-E53</f>
        <v>-670</v>
      </c>
      <c r="H53" s="73">
        <f>G53-O53</f>
        <v>-1815</v>
      </c>
      <c r="I53" s="253"/>
      <c r="L53" s="387" t="s">
        <v>3</v>
      </c>
      <c r="M53" s="388">
        <v>12440</v>
      </c>
      <c r="N53" s="388">
        <v>11295</v>
      </c>
      <c r="O53" s="391">
        <f t="shared" si="4"/>
        <v>1145</v>
      </c>
      <c r="P53" s="247"/>
      <c r="Q53" s="251"/>
      <c r="R53" s="251"/>
      <c r="S53" s="251"/>
      <c r="T53" s="25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5" thickBot="1" x14ac:dyDescent="0.3">
      <c r="B54" s="24" t="s">
        <v>171</v>
      </c>
      <c r="C54" s="174">
        <v>605</v>
      </c>
      <c r="D54" s="197">
        <f>C54-M54</f>
        <v>-200</v>
      </c>
      <c r="E54" s="174">
        <v>570</v>
      </c>
      <c r="F54" s="197">
        <f>E54-N54</f>
        <v>-165</v>
      </c>
      <c r="G54" s="177">
        <f>C54-E54</f>
        <v>35</v>
      </c>
      <c r="H54" s="105">
        <f>G54-O54</f>
        <v>-35</v>
      </c>
      <c r="I54" s="253"/>
      <c r="L54" s="387" t="s">
        <v>171</v>
      </c>
      <c r="M54" s="388">
        <v>805</v>
      </c>
      <c r="N54" s="388">
        <v>735</v>
      </c>
      <c r="O54" s="391">
        <f t="shared" si="4"/>
        <v>70</v>
      </c>
      <c r="P54" s="247"/>
      <c r="Q54" s="251"/>
      <c r="R54" s="251"/>
      <c r="S54" s="251"/>
      <c r="T54" s="25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4.25" x14ac:dyDescent="0.25">
      <c r="I55" s="253"/>
      <c r="L55" s="248"/>
      <c r="M55" s="248"/>
      <c r="N55" s="247"/>
      <c r="O55" s="247"/>
      <c r="P55" s="247"/>
      <c r="Q55" s="251"/>
      <c r="R55" s="251"/>
      <c r="S55" s="251"/>
      <c r="T55" s="25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32.25" customHeight="1" thickBot="1" x14ac:dyDescent="0.3">
      <c r="B56" s="443" t="s">
        <v>60</v>
      </c>
      <c r="C56" s="437" t="s">
        <v>26</v>
      </c>
      <c r="D56" s="439"/>
      <c r="E56" s="437" t="s">
        <v>27</v>
      </c>
      <c r="F56" s="439"/>
      <c r="G56" s="440" t="s">
        <v>35</v>
      </c>
      <c r="H56" s="439"/>
      <c r="I56" s="253"/>
      <c r="K56" s="2"/>
      <c r="L56" s="436" t="s">
        <v>60</v>
      </c>
      <c r="M56" s="382" t="s">
        <v>84</v>
      </c>
      <c r="N56" s="382" t="s">
        <v>85</v>
      </c>
      <c r="O56" s="383" t="s">
        <v>35</v>
      </c>
      <c r="P56" s="247"/>
      <c r="Q56" s="251"/>
      <c r="R56" s="251"/>
      <c r="S56" s="251"/>
      <c r="T56" s="25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ht="32.25" customHeight="1" x14ac:dyDescent="0.25">
      <c r="B57" s="442"/>
      <c r="C57" s="167" t="s">
        <v>278</v>
      </c>
      <c r="D57" s="36" t="s">
        <v>280</v>
      </c>
      <c r="E57" s="167" t="s">
        <v>278</v>
      </c>
      <c r="F57" s="36" t="s">
        <v>280</v>
      </c>
      <c r="G57" s="167" t="s">
        <v>278</v>
      </c>
      <c r="H57" s="35" t="s">
        <v>281</v>
      </c>
      <c r="I57" s="253"/>
      <c r="J57" s="72"/>
      <c r="K57" s="371"/>
      <c r="L57" s="448"/>
      <c r="M57" s="385" t="s">
        <v>282</v>
      </c>
      <c r="N57" s="385" t="s">
        <v>282</v>
      </c>
      <c r="O57" s="385" t="s">
        <v>282</v>
      </c>
      <c r="P57" s="247"/>
      <c r="Q57" s="251"/>
      <c r="R57" s="251"/>
      <c r="S57" s="251"/>
      <c r="T57" s="251"/>
    </row>
    <row r="58" spans="2:39" s="72" customFormat="1" ht="27" customHeight="1" x14ac:dyDescent="0.25">
      <c r="B58" s="88" t="s">
        <v>57</v>
      </c>
      <c r="C58" s="172">
        <v>355</v>
      </c>
      <c r="D58" s="51">
        <f>C58-M58</f>
        <v>-45</v>
      </c>
      <c r="E58" s="175">
        <v>355</v>
      </c>
      <c r="F58" s="51">
        <f>E58-N58</f>
        <v>15</v>
      </c>
      <c r="G58" s="175">
        <f>C58-E58</f>
        <v>0</v>
      </c>
      <c r="H58" s="73">
        <f>G58-O58</f>
        <v>-60</v>
      </c>
      <c r="I58" s="253"/>
      <c r="L58" s="389" t="s">
        <v>57</v>
      </c>
      <c r="M58" s="390">
        <v>400</v>
      </c>
      <c r="N58" s="391">
        <v>340</v>
      </c>
      <c r="O58" s="391">
        <f t="shared" ref="O58:O62" si="5">M58-N58</f>
        <v>60</v>
      </c>
      <c r="P58" s="247"/>
      <c r="Q58" s="251"/>
      <c r="R58" s="251"/>
      <c r="S58" s="251"/>
      <c r="T58" s="25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72" customFormat="1" ht="14.25" x14ac:dyDescent="0.25">
      <c r="B59" s="23" t="s">
        <v>169</v>
      </c>
      <c r="C59" s="173">
        <v>45</v>
      </c>
      <c r="D59" s="51">
        <f>C59-M59</f>
        <v>0</v>
      </c>
      <c r="E59" s="173">
        <v>35</v>
      </c>
      <c r="F59" s="51">
        <f>E59-N59</f>
        <v>5</v>
      </c>
      <c r="G59" s="176">
        <f>C59-E59</f>
        <v>10</v>
      </c>
      <c r="H59" s="73">
        <f>G59-O59</f>
        <v>-5</v>
      </c>
      <c r="I59" s="253"/>
      <c r="L59" s="387" t="s">
        <v>169</v>
      </c>
      <c r="M59" s="388">
        <v>45</v>
      </c>
      <c r="N59" s="388">
        <v>30</v>
      </c>
      <c r="O59" s="391">
        <f t="shared" si="5"/>
        <v>15</v>
      </c>
      <c r="P59" s="247"/>
      <c r="Q59" s="251"/>
      <c r="R59" s="251"/>
      <c r="S59" s="251"/>
      <c r="T59" s="25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s="72" customFormat="1" ht="14.25" x14ac:dyDescent="0.25">
      <c r="B60" s="23" t="s">
        <v>170</v>
      </c>
      <c r="C60" s="173">
        <v>20</v>
      </c>
      <c r="D60" s="51">
        <f>C60-M60</f>
        <v>-5</v>
      </c>
      <c r="E60" s="173">
        <v>15</v>
      </c>
      <c r="F60" s="51">
        <f>E60-N60</f>
        <v>0</v>
      </c>
      <c r="G60" s="176">
        <f>C60-E60</f>
        <v>5</v>
      </c>
      <c r="H60" s="73">
        <f>G60-O60</f>
        <v>-5</v>
      </c>
      <c r="I60" s="253"/>
      <c r="L60" s="387" t="s">
        <v>170</v>
      </c>
      <c r="M60" s="388">
        <v>25</v>
      </c>
      <c r="N60" s="388">
        <v>15</v>
      </c>
      <c r="O60" s="391">
        <f t="shared" si="5"/>
        <v>10</v>
      </c>
      <c r="P60" s="247"/>
      <c r="Q60" s="251"/>
      <c r="R60" s="251"/>
      <c r="S60" s="251"/>
      <c r="T60" s="25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s="72" customFormat="1" ht="14.25" x14ac:dyDescent="0.25">
      <c r="B61" s="23" t="s">
        <v>3</v>
      </c>
      <c r="C61" s="173">
        <v>275</v>
      </c>
      <c r="D61" s="51">
        <f>C61-M61</f>
        <v>-5</v>
      </c>
      <c r="E61" s="173">
        <v>300</v>
      </c>
      <c r="F61" s="51">
        <f>E61-N61</f>
        <v>25</v>
      </c>
      <c r="G61" s="176">
        <f>C61-E61</f>
        <v>-25</v>
      </c>
      <c r="H61" s="73">
        <f>G61-O61</f>
        <v>-30</v>
      </c>
      <c r="I61" s="253"/>
      <c r="L61" s="387" t="s">
        <v>3</v>
      </c>
      <c r="M61" s="388">
        <v>280</v>
      </c>
      <c r="N61" s="388">
        <v>275</v>
      </c>
      <c r="O61" s="391">
        <f t="shared" si="5"/>
        <v>5</v>
      </c>
      <c r="P61" s="247"/>
      <c r="Q61" s="251"/>
      <c r="R61" s="251"/>
      <c r="S61" s="251"/>
      <c r="T61" s="25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s="72" customFormat="1" ht="15" thickBot="1" x14ac:dyDescent="0.3">
      <c r="B62" s="24" t="s">
        <v>171</v>
      </c>
      <c r="C62" s="174">
        <v>20</v>
      </c>
      <c r="D62" s="197">
        <f>C62-M62</f>
        <v>-20</v>
      </c>
      <c r="E62" s="174">
        <v>10</v>
      </c>
      <c r="F62" s="197">
        <f>E62-N62</f>
        <v>-10</v>
      </c>
      <c r="G62" s="177">
        <f>C62-E62</f>
        <v>10</v>
      </c>
      <c r="H62" s="105">
        <f>G62-O62</f>
        <v>-10</v>
      </c>
      <c r="I62" s="253"/>
      <c r="L62" s="387" t="s">
        <v>171</v>
      </c>
      <c r="M62" s="388">
        <v>40</v>
      </c>
      <c r="N62" s="388">
        <v>20</v>
      </c>
      <c r="O62" s="391">
        <f t="shared" si="5"/>
        <v>20</v>
      </c>
      <c r="P62" s="247"/>
      <c r="Q62" s="251"/>
      <c r="R62" s="251"/>
      <c r="S62" s="251"/>
      <c r="T62" s="25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s="72" customFormat="1" ht="14.25" x14ac:dyDescent="0.25">
      <c r="I63" s="253"/>
      <c r="L63" s="248"/>
      <c r="M63" s="248"/>
      <c r="N63" s="248"/>
      <c r="O63" s="248"/>
      <c r="P63" s="248"/>
      <c r="Q63" s="253"/>
      <c r="R63" s="253"/>
      <c r="S63" s="253"/>
      <c r="T63" s="253"/>
    </row>
    <row r="64" spans="2:39" s="72" customFormat="1" ht="32.25" customHeight="1" thickBot="1" x14ac:dyDescent="0.3">
      <c r="B64" s="443" t="s">
        <v>59</v>
      </c>
      <c r="C64" s="437" t="s">
        <v>26</v>
      </c>
      <c r="D64" s="439"/>
      <c r="E64" s="437" t="s">
        <v>27</v>
      </c>
      <c r="F64" s="439"/>
      <c r="G64" s="440" t="s">
        <v>35</v>
      </c>
      <c r="H64" s="439"/>
      <c r="I64" s="253"/>
      <c r="K64" s="2"/>
      <c r="L64" s="436" t="s">
        <v>59</v>
      </c>
      <c r="M64" s="382" t="s">
        <v>84</v>
      </c>
      <c r="N64" s="382" t="s">
        <v>85</v>
      </c>
      <c r="O64" s="383" t="s">
        <v>35</v>
      </c>
      <c r="P64" s="247"/>
      <c r="Q64" s="251"/>
      <c r="R64" s="251"/>
      <c r="S64" s="251"/>
      <c r="T64" s="25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2:39" ht="32.25" customHeight="1" x14ac:dyDescent="0.25">
      <c r="B65" s="442"/>
      <c r="C65" s="167" t="s">
        <v>278</v>
      </c>
      <c r="D65" s="36" t="s">
        <v>280</v>
      </c>
      <c r="E65" s="167" t="s">
        <v>278</v>
      </c>
      <c r="F65" s="36" t="s">
        <v>280</v>
      </c>
      <c r="G65" s="167" t="s">
        <v>278</v>
      </c>
      <c r="H65" s="35" t="s">
        <v>281</v>
      </c>
      <c r="I65" s="253"/>
      <c r="J65" s="72"/>
      <c r="K65" s="371"/>
      <c r="L65" s="448"/>
      <c r="M65" s="385" t="s">
        <v>282</v>
      </c>
      <c r="N65" s="385" t="s">
        <v>282</v>
      </c>
      <c r="O65" s="385" t="s">
        <v>282</v>
      </c>
      <c r="P65" s="247"/>
      <c r="Q65" s="251"/>
      <c r="R65" s="251"/>
      <c r="S65" s="251"/>
      <c r="T65" s="251"/>
    </row>
    <row r="66" spans="2:39" s="72" customFormat="1" ht="27" customHeight="1" x14ac:dyDescent="0.25">
      <c r="B66" s="88" t="s">
        <v>57</v>
      </c>
      <c r="C66" s="172">
        <v>650</v>
      </c>
      <c r="D66" s="51">
        <f>C66-M66</f>
        <v>85</v>
      </c>
      <c r="E66" s="175">
        <v>465</v>
      </c>
      <c r="F66" s="51">
        <f>E66-N66</f>
        <v>35</v>
      </c>
      <c r="G66" s="175">
        <f>C66-E66</f>
        <v>185</v>
      </c>
      <c r="H66" s="73">
        <f>G66-O66</f>
        <v>50</v>
      </c>
      <c r="I66" s="253"/>
      <c r="L66" s="389" t="s">
        <v>57</v>
      </c>
      <c r="M66" s="390">
        <v>565</v>
      </c>
      <c r="N66" s="391">
        <v>430</v>
      </c>
      <c r="O66" s="391">
        <f t="shared" ref="O66:O70" si="6">M66-N66</f>
        <v>135</v>
      </c>
      <c r="P66" s="247"/>
      <c r="Q66" s="251"/>
      <c r="R66" s="251"/>
      <c r="S66" s="251"/>
      <c r="T66" s="25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s="72" customFormat="1" ht="14.25" x14ac:dyDescent="0.25">
      <c r="B67" s="23" t="s">
        <v>169</v>
      </c>
      <c r="C67" s="173">
        <v>30</v>
      </c>
      <c r="D67" s="51">
        <f>C67-M67</f>
        <v>10</v>
      </c>
      <c r="E67" s="173">
        <v>15</v>
      </c>
      <c r="F67" s="51">
        <f>E67-N67</f>
        <v>10</v>
      </c>
      <c r="G67" s="176">
        <f>C67-E67</f>
        <v>15</v>
      </c>
      <c r="H67" s="73">
        <f>G67-O67</f>
        <v>0</v>
      </c>
      <c r="I67" s="253"/>
      <c r="L67" s="387" t="s">
        <v>169</v>
      </c>
      <c r="M67" s="388">
        <v>20</v>
      </c>
      <c r="N67" s="388">
        <v>5</v>
      </c>
      <c r="O67" s="391">
        <f t="shared" si="6"/>
        <v>15</v>
      </c>
      <c r="P67" s="247"/>
      <c r="Q67" s="251"/>
      <c r="R67" s="251"/>
      <c r="S67" s="251"/>
      <c r="T67" s="25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s="72" customFormat="1" ht="14.25" x14ac:dyDescent="0.25">
      <c r="B68" s="23" t="s">
        <v>170</v>
      </c>
      <c r="C68" s="173">
        <v>10</v>
      </c>
      <c r="D68" s="51">
        <f>C68-M68</f>
        <v>5</v>
      </c>
      <c r="E68" s="173">
        <v>5</v>
      </c>
      <c r="F68" s="51">
        <f>E68-N68</f>
        <v>5</v>
      </c>
      <c r="G68" s="176">
        <f>C68-E68</f>
        <v>5</v>
      </c>
      <c r="H68" s="73">
        <f>G68-O68</f>
        <v>0</v>
      </c>
      <c r="I68" s="253"/>
      <c r="L68" s="387" t="s">
        <v>170</v>
      </c>
      <c r="M68" s="388">
        <v>5</v>
      </c>
      <c r="N68" s="388">
        <v>0</v>
      </c>
      <c r="O68" s="391">
        <f t="shared" si="6"/>
        <v>5</v>
      </c>
      <c r="P68" s="247"/>
      <c r="Q68" s="251"/>
      <c r="R68" s="251"/>
      <c r="S68" s="251"/>
      <c r="T68" s="25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s="72" customFormat="1" ht="14.25" x14ac:dyDescent="0.25">
      <c r="B69" s="23" t="s">
        <v>3</v>
      </c>
      <c r="C69" s="173">
        <v>605</v>
      </c>
      <c r="D69" s="51">
        <f>C69-M69</f>
        <v>80</v>
      </c>
      <c r="E69" s="173">
        <v>445</v>
      </c>
      <c r="F69" s="51">
        <f>E69-N69</f>
        <v>25</v>
      </c>
      <c r="G69" s="176">
        <f>C69-E69</f>
        <v>160</v>
      </c>
      <c r="H69" s="73">
        <f>G69-O69</f>
        <v>55</v>
      </c>
      <c r="I69" s="253"/>
      <c r="L69" s="387" t="s">
        <v>3</v>
      </c>
      <c r="M69" s="388">
        <v>525</v>
      </c>
      <c r="N69" s="388">
        <v>420</v>
      </c>
      <c r="O69" s="391">
        <f t="shared" si="6"/>
        <v>105</v>
      </c>
      <c r="P69" s="247"/>
      <c r="Q69" s="251"/>
      <c r="R69" s="251"/>
      <c r="S69" s="251"/>
      <c r="T69" s="25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s="72" customFormat="1" ht="15" thickBot="1" x14ac:dyDescent="0.3">
      <c r="B70" s="24" t="s">
        <v>171</v>
      </c>
      <c r="C70" s="174">
        <v>10</v>
      </c>
      <c r="D70" s="197">
        <f>C70-M70</f>
        <v>0</v>
      </c>
      <c r="E70" s="174">
        <v>0</v>
      </c>
      <c r="F70" s="197">
        <f>E70-N70</f>
        <v>0</v>
      </c>
      <c r="G70" s="177">
        <f>C70-E70</f>
        <v>10</v>
      </c>
      <c r="H70" s="105">
        <f>G70-O70</f>
        <v>0</v>
      </c>
      <c r="I70" s="253"/>
      <c r="L70" s="387" t="s">
        <v>171</v>
      </c>
      <c r="M70" s="388">
        <v>10</v>
      </c>
      <c r="N70" s="388">
        <v>0</v>
      </c>
      <c r="O70" s="391">
        <f t="shared" si="6"/>
        <v>10</v>
      </c>
      <c r="P70" s="247"/>
      <c r="Q70" s="251"/>
      <c r="R70" s="251"/>
      <c r="S70" s="251"/>
      <c r="T70" s="25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ht="14.25" x14ac:dyDescent="0.25">
      <c r="I71" s="253"/>
      <c r="J71" s="72"/>
      <c r="L71" s="247"/>
      <c r="M71" s="247"/>
      <c r="N71" s="247"/>
      <c r="O71" s="247"/>
      <c r="P71" s="247"/>
      <c r="Q71" s="251"/>
      <c r="R71" s="251"/>
      <c r="S71" s="251"/>
      <c r="T71" s="251"/>
    </row>
    <row r="72" spans="2:39" ht="14.25" x14ac:dyDescent="0.25">
      <c r="G72" s="296"/>
      <c r="H72" s="296"/>
      <c r="I72" s="297"/>
      <c r="J72" s="297"/>
      <c r="K72" s="298"/>
      <c r="L72" s="247"/>
      <c r="M72" s="247"/>
      <c r="N72" s="247"/>
      <c r="O72" s="247"/>
      <c r="P72" s="247"/>
      <c r="Q72" s="251"/>
      <c r="R72" s="251"/>
      <c r="S72" s="251"/>
      <c r="T72" s="251"/>
    </row>
    <row r="73" spans="2:39" x14ac:dyDescent="0.25">
      <c r="G73" s="296"/>
      <c r="H73" s="251"/>
      <c r="I73" s="251"/>
      <c r="J73" s="298"/>
      <c r="K73" s="298"/>
      <c r="L73" s="247"/>
      <c r="M73" s="247"/>
      <c r="N73" s="247"/>
      <c r="O73" s="247"/>
      <c r="P73" s="247"/>
      <c r="Q73" s="251"/>
      <c r="R73" s="251"/>
      <c r="S73" s="251"/>
      <c r="T73" s="251"/>
    </row>
    <row r="74" spans="2:39" x14ac:dyDescent="0.25">
      <c r="F74" s="296"/>
      <c r="G74" s="296"/>
      <c r="H74" s="251"/>
      <c r="I74" s="251"/>
      <c r="J74" s="298"/>
      <c r="K74" s="298"/>
      <c r="L74" s="247"/>
      <c r="M74" s="247"/>
      <c r="N74" s="247"/>
      <c r="O74" s="247"/>
      <c r="P74" s="247"/>
      <c r="Q74" s="251"/>
      <c r="R74" s="251"/>
      <c r="S74" s="251"/>
      <c r="T74" s="251"/>
    </row>
    <row r="75" spans="2:39" x14ac:dyDescent="0.25">
      <c r="F75" s="296"/>
      <c r="G75" s="296"/>
      <c r="H75" s="251"/>
      <c r="I75" s="251"/>
      <c r="J75" s="298"/>
      <c r="K75" s="298"/>
      <c r="N75" s="251"/>
      <c r="O75" s="251"/>
      <c r="P75" s="251"/>
      <c r="Q75" s="251"/>
      <c r="R75" s="251"/>
      <c r="S75" s="251"/>
      <c r="T75" s="251"/>
    </row>
    <row r="76" spans="2:39" x14ac:dyDescent="0.25">
      <c r="F76" s="296"/>
      <c r="G76" s="296"/>
      <c r="H76" s="251"/>
      <c r="I76" s="251"/>
      <c r="J76" s="298"/>
      <c r="K76" s="298"/>
      <c r="N76" s="251"/>
      <c r="O76" s="251"/>
      <c r="P76" s="251"/>
      <c r="Q76" s="251"/>
      <c r="R76" s="251"/>
      <c r="S76" s="251"/>
      <c r="T76" s="251"/>
    </row>
    <row r="77" spans="2:39" x14ac:dyDescent="0.25">
      <c r="F77" s="296"/>
      <c r="G77" s="296"/>
      <c r="H77" s="251"/>
      <c r="I77" s="251"/>
      <c r="J77" s="298"/>
      <c r="K77" s="298"/>
      <c r="N77" s="251"/>
      <c r="O77" s="251"/>
      <c r="P77" s="251"/>
      <c r="Q77" s="251"/>
      <c r="R77" s="251"/>
      <c r="S77" s="251"/>
      <c r="T77" s="251"/>
    </row>
    <row r="78" spans="2:39" x14ac:dyDescent="0.25">
      <c r="F78" s="296"/>
      <c r="G78" s="296"/>
      <c r="H78" s="296"/>
      <c r="I78" s="251"/>
      <c r="J78" s="298"/>
      <c r="K78" s="298"/>
      <c r="N78" s="251"/>
      <c r="O78" s="251"/>
      <c r="P78" s="251"/>
      <c r="Q78" s="251"/>
      <c r="R78" s="251"/>
      <c r="S78" s="251"/>
      <c r="T78" s="251"/>
    </row>
    <row r="79" spans="2:39" x14ac:dyDescent="0.25">
      <c r="F79" s="296"/>
      <c r="G79" s="296"/>
      <c r="H79" s="296"/>
      <c r="I79" s="296"/>
      <c r="J79" s="296"/>
      <c r="K79" s="298"/>
      <c r="L79" s="251"/>
      <c r="M79" s="251"/>
      <c r="N79" s="251"/>
      <c r="O79" s="251"/>
      <c r="P79" s="251"/>
      <c r="Q79" s="251"/>
      <c r="R79" s="251"/>
      <c r="S79" s="251"/>
      <c r="T79" s="251"/>
    </row>
    <row r="80" spans="2:39" x14ac:dyDescent="0.25">
      <c r="G80" s="296"/>
      <c r="H80" s="296"/>
      <c r="I80" s="296"/>
      <c r="J80" s="296"/>
      <c r="K80" s="298"/>
      <c r="L80" s="251"/>
      <c r="M80" s="251"/>
      <c r="N80" s="251"/>
      <c r="O80" s="251"/>
      <c r="P80" s="251"/>
      <c r="Q80" s="251"/>
      <c r="R80" s="251"/>
      <c r="S80" s="251"/>
      <c r="T80" s="251"/>
    </row>
    <row r="81" spans="7:11" x14ac:dyDescent="0.25">
      <c r="G81" s="296"/>
      <c r="H81" s="296"/>
      <c r="I81" s="296"/>
      <c r="J81" s="296"/>
    </row>
    <row r="82" spans="7:11" x14ac:dyDescent="0.25">
      <c r="H82" s="296"/>
      <c r="I82" s="296"/>
      <c r="J82" s="296"/>
      <c r="K82" s="296"/>
    </row>
  </sheetData>
  <sheetProtection sheet="1" objects="1" scenarios="1"/>
  <mergeCells count="41">
    <mergeCell ref="E48:F48"/>
    <mergeCell ref="G48:H48"/>
    <mergeCell ref="L48:L49"/>
    <mergeCell ref="E18:E19"/>
    <mergeCell ref="F18:F19"/>
    <mergeCell ref="B44:N44"/>
    <mergeCell ref="B46:H46"/>
    <mergeCell ref="B48:B49"/>
    <mergeCell ref="C48:D48"/>
    <mergeCell ref="C18:C19"/>
    <mergeCell ref="G18:G19"/>
    <mergeCell ref="H18:H19"/>
    <mergeCell ref="J18:J19"/>
    <mergeCell ref="D18:D19"/>
    <mergeCell ref="B2:N2"/>
    <mergeCell ref="B4:E4"/>
    <mergeCell ref="B6:B7"/>
    <mergeCell ref="C6:C7"/>
    <mergeCell ref="D6:D7"/>
    <mergeCell ref="E6:E7"/>
    <mergeCell ref="B14:N14"/>
    <mergeCell ref="C16:E17"/>
    <mergeCell ref="F16:H17"/>
    <mergeCell ref="K18:K19"/>
    <mergeCell ref="B18:B19"/>
    <mergeCell ref="L16:N17"/>
    <mergeCell ref="N18:N19"/>
    <mergeCell ref="L18:L19"/>
    <mergeCell ref="I18:I19"/>
    <mergeCell ref="M18:M19"/>
    <mergeCell ref="I16:K17"/>
    <mergeCell ref="L64:L65"/>
    <mergeCell ref="B56:B57"/>
    <mergeCell ref="C56:D56"/>
    <mergeCell ref="E56:F56"/>
    <mergeCell ref="G56:H56"/>
    <mergeCell ref="L56:L57"/>
    <mergeCell ref="B64:B65"/>
    <mergeCell ref="C64:D64"/>
    <mergeCell ref="E64:F64"/>
    <mergeCell ref="G64:H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theme="0"/>
  </sheetPr>
  <dimension ref="B2:AB117"/>
  <sheetViews>
    <sheetView zoomScaleNormal="100" zoomScalePageLayoutView="125" workbookViewId="0">
      <selection activeCell="K2" sqref="K2"/>
    </sheetView>
  </sheetViews>
  <sheetFormatPr defaultColWidth="8.85546875" defaultRowHeight="13.5" x14ac:dyDescent="0.25"/>
  <cols>
    <col min="1" max="1" width="4.7109375" style="251" customWidth="1"/>
    <col min="2" max="2" width="29.85546875" style="251" customWidth="1"/>
    <col min="3" max="3" width="15.85546875" style="251" customWidth="1"/>
    <col min="4" max="6" width="17" style="251" customWidth="1"/>
    <col min="7" max="7" width="17.5703125" style="251" customWidth="1"/>
    <col min="8" max="9" width="17" style="251" customWidth="1"/>
    <col min="10" max="10" width="15.85546875" style="251" customWidth="1"/>
    <col min="11" max="11" width="16.7109375" style="251" customWidth="1"/>
    <col min="12" max="14" width="8.85546875" style="251"/>
    <col min="15" max="15" width="16.140625" style="251" customWidth="1"/>
    <col min="16" max="16" width="17.28515625" style="251" customWidth="1"/>
    <col min="17" max="17" width="17.7109375" style="251" customWidth="1"/>
    <col min="18" max="18" width="17.5703125" style="251" customWidth="1"/>
    <col min="19" max="16384" width="8.85546875" style="251"/>
  </cols>
  <sheetData>
    <row r="2" spans="2:9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</row>
    <row r="3" spans="2:9" ht="14.25" hidden="1" thickBot="1" x14ac:dyDescent="0.3"/>
    <row r="4" spans="2:9" ht="19.5" hidden="1" customHeight="1" thickBot="1" x14ac:dyDescent="0.3">
      <c r="B4" s="415" t="s">
        <v>51</v>
      </c>
      <c r="C4" s="416"/>
      <c r="D4" s="416"/>
      <c r="E4" s="416"/>
      <c r="F4" s="416"/>
      <c r="G4" s="416"/>
      <c r="H4" s="416"/>
      <c r="I4" s="417"/>
    </row>
    <row r="5" spans="2:9" ht="15.75" hidden="1" customHeight="1" x14ac:dyDescent="0.25"/>
    <row r="6" spans="2:9" ht="15.75" hidden="1" customHeight="1" x14ac:dyDescent="0.25">
      <c r="C6" s="304"/>
      <c r="D6" s="418" t="s">
        <v>38</v>
      </c>
      <c r="E6" s="418"/>
      <c r="F6" s="418"/>
      <c r="G6" s="304"/>
      <c r="H6" s="418" t="s">
        <v>39</v>
      </c>
      <c r="I6" s="418"/>
    </row>
    <row r="7" spans="2:9" ht="14.25" hidden="1" thickBot="1" x14ac:dyDescent="0.3">
      <c r="B7" s="305"/>
      <c r="C7" s="306"/>
      <c r="D7" s="307"/>
      <c r="E7" s="307"/>
      <c r="F7" s="307"/>
      <c r="G7" s="307"/>
      <c r="H7" s="307"/>
    </row>
    <row r="8" spans="2:9" ht="14.25" hidden="1" customHeight="1" x14ac:dyDescent="0.25">
      <c r="B8" s="419" t="s">
        <v>121</v>
      </c>
      <c r="C8" s="421" t="s">
        <v>278</v>
      </c>
      <c r="D8" s="423" t="s">
        <v>290</v>
      </c>
      <c r="E8" s="423" t="s">
        <v>279</v>
      </c>
      <c r="F8" s="425" t="s">
        <v>280</v>
      </c>
      <c r="H8" s="427" t="s">
        <v>291</v>
      </c>
      <c r="I8" s="425" t="s">
        <v>292</v>
      </c>
    </row>
    <row r="9" spans="2:9" ht="20.25" hidden="1" customHeight="1" x14ac:dyDescent="0.25">
      <c r="B9" s="420"/>
      <c r="C9" s="422"/>
      <c r="D9" s="424"/>
      <c r="E9" s="424"/>
      <c r="F9" s="431"/>
      <c r="H9" s="428"/>
      <c r="I9" s="426"/>
    </row>
    <row r="10" spans="2:9" ht="23.25" hidden="1" customHeight="1" x14ac:dyDescent="0.25">
      <c r="B10" s="308" t="s">
        <v>7</v>
      </c>
      <c r="C10" s="25">
        <f>'[1]Unità locali'!F10</f>
        <v>0</v>
      </c>
      <c r="D10" s="309" t="e">
        <f>C10/$C$10</f>
        <v>#DIV/0!</v>
      </c>
      <c r="E10" s="310">
        <f>('[1]Unità locali'!F10-'[1]Unità locali'!E10)/'[1]Unità locali'!E10</f>
        <v>-1</v>
      </c>
      <c r="F10" s="311">
        <f>'[1]Unità locali'!F10-'[1]Unità locali'!E10</f>
        <v>-330366</v>
      </c>
      <c r="H10" s="312">
        <f>('[1]Unità locali'!G10-'[1]Unità locali'!C10)/'[1]Unità locali'!C10</f>
        <v>-1.9437374170964252E-3</v>
      </c>
      <c r="I10" s="313">
        <f>('[1]Unità locali'!E10-'[1]Unità locali'!D10)/'[1]Unità locali'!D10</f>
        <v>-2.9335602919073576E-3</v>
      </c>
    </row>
    <row r="11" spans="2:9" ht="15.75" hidden="1" customHeight="1" x14ac:dyDescent="0.25">
      <c r="B11" s="314" t="s">
        <v>3</v>
      </c>
      <c r="C11" s="25">
        <f>'[1]Unità locali'!F11</f>
        <v>0</v>
      </c>
      <c r="D11" s="315" t="e">
        <f t="shared" ref="D11:D17" si="0">C11/$C$10</f>
        <v>#DIV/0!</v>
      </c>
      <c r="E11" s="315">
        <f>('[1]Unità locali'!F11-'[1]Unità locali'!E11)/'[1]Unità locali'!E11</f>
        <v>-1</v>
      </c>
      <c r="F11" s="316">
        <f>'[1]Unità locali'!F11-'[1]Unità locali'!E11</f>
        <v>-56488</v>
      </c>
      <c r="H11" s="317">
        <f>('[1]Unità locali'!G11-'[1]Unità locali'!C11)/'[1]Unità locali'!C11</f>
        <v>-3.4098174326916246E-3</v>
      </c>
      <c r="I11" s="318">
        <f>('[1]Unità locali'!E11-'[1]Unità locali'!D11)/'[1]Unità locali'!D11</f>
        <v>1.6135610050179974E-3</v>
      </c>
    </row>
    <row r="12" spans="2:9" ht="15.75" hidden="1" customHeight="1" x14ac:dyDescent="0.25">
      <c r="B12" s="319" t="s">
        <v>0</v>
      </c>
      <c r="C12" s="18">
        <f>'[1]Unità locali'!F12</f>
        <v>0</v>
      </c>
      <c r="D12" s="320" t="e">
        <f t="shared" si="0"/>
        <v>#DIV/0!</v>
      </c>
      <c r="E12" s="320">
        <f>('[1]Unità locali'!F12-'[1]Unità locali'!E12)/'[1]Unità locali'!E12</f>
        <v>-1</v>
      </c>
      <c r="F12" s="73">
        <f>'[1]Unità locali'!F12-'[1]Unità locali'!E12</f>
        <v>-11183</v>
      </c>
      <c r="H12" s="321">
        <f>('[1]Unità locali'!G12-'[1]Unità locali'!C12)/'[1]Unità locali'!C12</f>
        <v>-3.5858359480053786E-4</v>
      </c>
      <c r="I12" s="322">
        <f>('[1]Unità locali'!E12-'[1]Unità locali'!D12)/'[1]Unità locali'!D12</f>
        <v>5.368166771047687E-4</v>
      </c>
    </row>
    <row r="13" spans="2:9" ht="15.75" hidden="1" customHeight="1" x14ac:dyDescent="0.25">
      <c r="B13" s="319" t="s">
        <v>1</v>
      </c>
      <c r="C13" s="18">
        <f>'[1]Unità locali'!F13</f>
        <v>0</v>
      </c>
      <c r="D13" s="320" t="e">
        <f t="shared" si="0"/>
        <v>#DIV/0!</v>
      </c>
      <c r="E13" s="320">
        <f>('[1]Unità locali'!F13-'[1]Unità locali'!E13)/'[1]Unità locali'!E13</f>
        <v>-1</v>
      </c>
      <c r="F13" s="73">
        <f>'[1]Unità locali'!F13-'[1]Unità locali'!E13</f>
        <v>-67663</v>
      </c>
      <c r="H13" s="321">
        <f>('[1]Unità locali'!G13-'[1]Unità locali'!C13)/'[1]Unità locali'!C13</f>
        <v>1.4694645271263151E-5</v>
      </c>
      <c r="I13" s="322">
        <f>('[1]Unità locali'!E13-'[1]Unità locali'!D13)/'[1]Unità locali'!D13</f>
        <v>-1.2492885185131131E-2</v>
      </c>
    </row>
    <row r="14" spans="2:9" ht="15.75" hidden="1" customHeight="1" x14ac:dyDescent="0.25">
      <c r="B14" s="319" t="s">
        <v>2</v>
      </c>
      <c r="C14" s="18">
        <f>'[1]Unità locali'!F14</f>
        <v>0</v>
      </c>
      <c r="D14" s="320" t="e">
        <f t="shared" si="0"/>
        <v>#DIV/0!</v>
      </c>
      <c r="E14" s="320">
        <f>('[1]Unità locali'!F14-'[1]Unità locali'!E14)/'[1]Unità locali'!E14</f>
        <v>-1</v>
      </c>
      <c r="F14" s="73">
        <f>'[1]Unità locali'!F14-'[1]Unità locali'!E14</f>
        <v>-14915</v>
      </c>
      <c r="H14" s="321">
        <f>('[1]Unità locali'!G14-'[1]Unità locali'!C14)/'[1]Unità locali'!C14</f>
        <v>-5.3113796308591158E-4</v>
      </c>
      <c r="I14" s="322">
        <f>('[1]Unità locali'!E14-'[1]Unità locali'!D14)/'[1]Unità locali'!D14</f>
        <v>-5.9980006664445184E-3</v>
      </c>
    </row>
    <row r="15" spans="2:9" ht="14.25" hidden="1" customHeight="1" x14ac:dyDescent="0.25">
      <c r="B15" s="319" t="s">
        <v>4</v>
      </c>
      <c r="C15" s="18">
        <f>'[1]Unità locali'!F15</f>
        <v>0</v>
      </c>
      <c r="D15" s="320" t="e">
        <f t="shared" si="0"/>
        <v>#DIV/0!</v>
      </c>
      <c r="E15" s="320">
        <f>('[1]Unità locali'!F15-'[1]Unità locali'!E15)/'[1]Unità locali'!E15</f>
        <v>-1</v>
      </c>
      <c r="F15" s="73">
        <f>'[1]Unità locali'!F15-'[1]Unità locali'!E15</f>
        <v>-62462</v>
      </c>
      <c r="H15" s="321">
        <f>('[1]Unità locali'!G15-'[1]Unità locali'!C15)/'[1]Unità locali'!C15</f>
        <v>-2.2795498691666801E-3</v>
      </c>
      <c r="I15" s="322">
        <f>('[1]Unità locali'!E15-'[1]Unità locali'!D15)/'[1]Unità locali'!D15</f>
        <v>-1.3270445279398833E-3</v>
      </c>
    </row>
    <row r="16" spans="2:9" ht="14.25" hidden="1" x14ac:dyDescent="0.25">
      <c r="B16" s="319" t="s">
        <v>5</v>
      </c>
      <c r="C16" s="18">
        <f>'[1]Unità locali'!F16</f>
        <v>0</v>
      </c>
      <c r="D16" s="320" t="e">
        <f t="shared" si="0"/>
        <v>#DIV/0!</v>
      </c>
      <c r="E16" s="320">
        <f>('[1]Unità locali'!F16-'[1]Unità locali'!E16)/'[1]Unità locali'!E16</f>
        <v>-1</v>
      </c>
      <c r="F16" s="73">
        <f>'[1]Unità locali'!F16-'[1]Unità locali'!E16</f>
        <v>-63955</v>
      </c>
      <c r="H16" s="321">
        <f>('[1]Unità locali'!G16-'[1]Unità locali'!C16)/'[1]Unità locali'!C16</f>
        <v>-1.8815992038191799E-3</v>
      </c>
      <c r="I16" s="322">
        <f>('[1]Unità locali'!E16-'[1]Unità locali'!D16)/'[1]Unità locali'!D16</f>
        <v>-1.1713259409651725E-3</v>
      </c>
    </row>
    <row r="17" spans="2:9" ht="15" hidden="1" thickBot="1" x14ac:dyDescent="0.3">
      <c r="B17" s="323" t="s">
        <v>6</v>
      </c>
      <c r="C17" s="20">
        <f>'[1]Unità locali'!F17</f>
        <v>0</v>
      </c>
      <c r="D17" s="324" t="e">
        <f t="shared" si="0"/>
        <v>#DIV/0!</v>
      </c>
      <c r="E17" s="324">
        <f>('[1]Unità locali'!F17-'[1]Unità locali'!E17)/'[1]Unità locali'!E17</f>
        <v>-1</v>
      </c>
      <c r="F17" s="325">
        <f>'[1]Unità locali'!F17-'[1]Unità locali'!E17</f>
        <v>-53700</v>
      </c>
      <c r="H17" s="326">
        <f>('[1]Unità locali'!G17-'[1]Unità locali'!C17)/'[1]Unità locali'!C17</f>
        <v>-3.3004531130545042E-3</v>
      </c>
      <c r="I17" s="327">
        <f>('[1]Unità locali'!E17-'[1]Unità locali'!D17)/'[1]Unità locali'!D17</f>
        <v>6.5219416752073051E-4</v>
      </c>
    </row>
    <row r="18" spans="2:9" ht="15" thickBot="1" x14ac:dyDescent="0.3">
      <c r="F18" s="275"/>
    </row>
    <row r="19" spans="2:9" ht="19.5" customHeight="1" thickBot="1" x14ac:dyDescent="0.3">
      <c r="B19" s="415" t="s">
        <v>104</v>
      </c>
      <c r="C19" s="416"/>
      <c r="D19" s="416"/>
      <c r="E19" s="416"/>
      <c r="F19" s="416"/>
      <c r="G19" s="416"/>
      <c r="H19" s="416"/>
      <c r="I19" s="417"/>
    </row>
    <row r="21" spans="2:9" x14ac:dyDescent="0.25">
      <c r="D21" s="418" t="s">
        <v>38</v>
      </c>
      <c r="E21" s="418"/>
      <c r="F21" s="418"/>
      <c r="G21" s="304"/>
      <c r="H21" s="418" t="s">
        <v>39</v>
      </c>
      <c r="I21" s="418"/>
    </row>
    <row r="22" spans="2:9" ht="15" thickBot="1" x14ac:dyDescent="0.3">
      <c r="B22" s="328"/>
      <c r="F22" s="275"/>
    </row>
    <row r="23" spans="2:9" ht="14.25" customHeight="1" x14ac:dyDescent="0.25">
      <c r="B23" s="419" t="s">
        <v>40</v>
      </c>
      <c r="C23" s="421" t="s">
        <v>278</v>
      </c>
      <c r="D23" s="423" t="s">
        <v>290</v>
      </c>
      <c r="E23" s="423" t="s">
        <v>279</v>
      </c>
      <c r="F23" s="425" t="s">
        <v>280</v>
      </c>
      <c r="H23" s="427" t="s">
        <v>291</v>
      </c>
      <c r="I23" s="425" t="s">
        <v>292</v>
      </c>
    </row>
    <row r="24" spans="2:9" ht="21" customHeight="1" x14ac:dyDescent="0.25">
      <c r="B24" s="420"/>
      <c r="C24" s="422"/>
      <c r="D24" s="424"/>
      <c r="E24" s="424"/>
      <c r="F24" s="431"/>
      <c r="H24" s="428"/>
      <c r="I24" s="426"/>
    </row>
    <row r="25" spans="2:9" ht="23.25" customHeight="1" x14ac:dyDescent="0.25">
      <c r="B25" s="308" t="s">
        <v>11</v>
      </c>
      <c r="C25" s="25">
        <f>'[1]Unità locali'!F25</f>
        <v>98371</v>
      </c>
      <c r="D25" s="309">
        <f>C25/$C$25</f>
        <v>1</v>
      </c>
      <c r="E25" s="310">
        <f>('[1]Unità locali'!F25-'[1]Unità locali'!E25)/'[1]Unità locali'!E25</f>
        <v>-3.3232352911377015E-3</v>
      </c>
      <c r="F25" s="311">
        <f>'[1]Unità locali'!F25-'[1]Unità locali'!E25</f>
        <v>-328</v>
      </c>
      <c r="H25" s="317">
        <f>('[1]Unità locali'!G25-'[1]Unità locali'!C25)/'[1]Unità locali'!C25</f>
        <v>-3.6248116319797987E-3</v>
      </c>
      <c r="I25" s="318">
        <f>('[1]Unità locali'!E25-'[1]Unità locali'!D25)/'[1]Unità locali'!D25</f>
        <v>1.5322482445102893E-3</v>
      </c>
    </row>
    <row r="26" spans="2:9" ht="14.25" x14ac:dyDescent="0.25">
      <c r="B26" s="27" t="s">
        <v>13</v>
      </c>
      <c r="C26" s="18">
        <f>'[1]Unità locali'!F26</f>
        <v>15029</v>
      </c>
      <c r="D26" s="320">
        <f>C26/$C$25</f>
        <v>0.15277876609976518</v>
      </c>
      <c r="E26" s="377">
        <f>('[1]Unità locali'!F26-'[1]Unità locali'!E26)/'[1]Unità locali'!E26</f>
        <v>-3.3257948649727286E-4</v>
      </c>
      <c r="F26" s="73">
        <f>'[1]Unità locali'!F26-'[1]Unità locali'!E26</f>
        <v>-5</v>
      </c>
      <c r="H26" s="321">
        <f>('[1]Unità locali'!G26-'[1]Unità locali'!C26)/'[1]Unità locali'!C26</f>
        <v>-2.0585696261371939E-3</v>
      </c>
      <c r="I26" s="322">
        <f>('[1]Unità locali'!E26-'[1]Unità locali'!D26)/'[1]Unità locali'!D26</f>
        <v>-1.461211477151966E-3</v>
      </c>
    </row>
    <row r="27" spans="2:9" ht="14.25" x14ac:dyDescent="0.25">
      <c r="B27" s="27" t="s">
        <v>14</v>
      </c>
      <c r="C27" s="18">
        <f>'[1]Unità locali'!F27</f>
        <v>26857</v>
      </c>
      <c r="D27" s="320">
        <f>C27/$C$25</f>
        <v>0.27301745433105284</v>
      </c>
      <c r="E27" s="320">
        <f>('[1]Unità locali'!F27-'[1]Unità locali'!E27)/'[1]Unità locali'!E27</f>
        <v>-3.8943698538684074E-3</v>
      </c>
      <c r="F27" s="73">
        <f>'[1]Unità locali'!F27-'[1]Unità locali'!E27</f>
        <v>-105</v>
      </c>
      <c r="H27" s="321">
        <f>('[1]Unità locali'!G27-'[1]Unità locali'!C27)/'[1]Unità locali'!C27</f>
        <v>-6.3234303674324626E-3</v>
      </c>
      <c r="I27" s="322">
        <f>('[1]Unità locali'!E27-'[1]Unità locali'!D27)/'[1]Unità locali'!D27</f>
        <v>1.6345939520023777E-3</v>
      </c>
    </row>
    <row r="28" spans="2:9" ht="14.25" x14ac:dyDescent="0.25">
      <c r="B28" s="27" t="s">
        <v>206</v>
      </c>
      <c r="C28" s="18">
        <f>'[1]Unità locali'!F28</f>
        <v>56232</v>
      </c>
      <c r="D28" s="320">
        <f>C28/$C$25</f>
        <v>0.57163188338026449</v>
      </c>
      <c r="E28" s="320">
        <f>('[1]Unità locali'!F28-'[1]Unità locali'!E28)/'[1]Unità locali'!E28</f>
        <v>-4.5319359864041918E-3</v>
      </c>
      <c r="F28" s="73">
        <f>'[1]Unità locali'!F28-'[1]Unità locali'!E28</f>
        <v>-256</v>
      </c>
      <c r="H28" s="321">
        <f>('[1]Unità locali'!G28-'[1]Unità locali'!C28)/'[1]Unità locali'!C28</f>
        <v>-3.4098174326916246E-3</v>
      </c>
      <c r="I28" s="322">
        <f>('[1]Unità locali'!E28-'[1]Unità locali'!D28)/'[1]Unità locali'!D28</f>
        <v>1.6135610050179974E-3</v>
      </c>
    </row>
    <row r="29" spans="2:9" ht="15" thickBot="1" x14ac:dyDescent="0.3">
      <c r="B29" s="29" t="s">
        <v>12</v>
      </c>
      <c r="C29" s="20">
        <f>'[1]Unità locali'!F29</f>
        <v>253</v>
      </c>
      <c r="D29" s="324">
        <f>C29/$C$25</f>
        <v>2.5718961889174656E-3</v>
      </c>
      <c r="E29" s="324">
        <f>('[1]Unità locali'!F29-'[1]Unità locali'!E29)/'[1]Unità locali'!E29</f>
        <v>0.17674418604651163</v>
      </c>
      <c r="F29" s="325">
        <f>'[1]Unità locali'!F29-'[1]Unità locali'!E29</f>
        <v>38</v>
      </c>
      <c r="H29" s="326">
        <f>('[1]Unità locali'!G29-'[1]Unità locali'!C29)/'[1]Unità locali'!C29</f>
        <v>0.30252100840336132</v>
      </c>
      <c r="I29" s="327">
        <f>('[1]Unità locali'!E29-'[1]Unità locali'!D29)/'[1]Unità locali'!D29</f>
        <v>0.21468926553672316</v>
      </c>
    </row>
    <row r="30" spans="2:9" ht="15" thickBot="1" x14ac:dyDescent="0.3">
      <c r="B30" s="304"/>
      <c r="F30" s="275"/>
    </row>
    <row r="31" spans="2:9" ht="14.25" customHeight="1" x14ac:dyDescent="0.25">
      <c r="B31" s="419" t="s">
        <v>41</v>
      </c>
      <c r="C31" s="421" t="s">
        <v>278</v>
      </c>
      <c r="D31" s="423" t="s">
        <v>290</v>
      </c>
      <c r="E31" s="423" t="s">
        <v>279</v>
      </c>
      <c r="F31" s="425" t="s">
        <v>280</v>
      </c>
      <c r="H31" s="427" t="s">
        <v>291</v>
      </c>
      <c r="I31" s="425" t="s">
        <v>292</v>
      </c>
    </row>
    <row r="32" spans="2:9" ht="22.5" customHeight="1" x14ac:dyDescent="0.25">
      <c r="B32" s="420"/>
      <c r="C32" s="422"/>
      <c r="D32" s="424"/>
      <c r="E32" s="424"/>
      <c r="F32" s="426"/>
      <c r="H32" s="428"/>
      <c r="I32" s="426"/>
    </row>
    <row r="33" spans="2:14" ht="23.25" customHeight="1" x14ac:dyDescent="0.25">
      <c r="B33" s="308" t="s">
        <v>36</v>
      </c>
      <c r="C33" s="25">
        <f>'[1]Unità locali'!F33</f>
        <v>56232</v>
      </c>
      <c r="D33" s="329">
        <f>C33/$C$33</f>
        <v>1</v>
      </c>
      <c r="E33" s="315">
        <f>('[1]Unità locali'!F33-'[1]Unità locali'!E33)/'[1]Unità locali'!E33</f>
        <v>-4.5319359864041918E-3</v>
      </c>
      <c r="F33" s="316">
        <f>'[1]Unità locali'!F33-'[1]Unità locali'!E33</f>
        <v>-256</v>
      </c>
      <c r="H33" s="312">
        <f>('[1]Unità locali'!G33-'[1]Unità locali'!C33)/'[1]Unità locali'!C33</f>
        <v>-3.4098174326916246E-3</v>
      </c>
      <c r="I33" s="318">
        <f>('[1]Unità locali'!E33-'[1]Unità locali'!D33)/'[1]Unità locali'!D33</f>
        <v>1.6135610050179974E-3</v>
      </c>
    </row>
    <row r="34" spans="2:14" ht="15" customHeight="1" x14ac:dyDescent="0.25">
      <c r="B34" s="27" t="s">
        <v>8</v>
      </c>
      <c r="C34" s="18">
        <f>'[1]Unità locali'!F34</f>
        <v>20230</v>
      </c>
      <c r="D34" s="320">
        <f>C34/$C$33</f>
        <v>0.35975956750604637</v>
      </c>
      <c r="E34" s="320">
        <f>('[1]Unità locali'!F34-'[1]Unità locali'!E34)/'[1]Unità locali'!E34</f>
        <v>-6.1409972979611892E-3</v>
      </c>
      <c r="F34" s="73">
        <f>'[1]Unità locali'!F34-'[1]Unità locali'!E34</f>
        <v>-125</v>
      </c>
      <c r="H34" s="321">
        <f>('[1]Unità locali'!G34-'[1]Unità locali'!C34)/'[1]Unità locali'!C34</f>
        <v>-5.4482657975385516E-3</v>
      </c>
      <c r="I34" s="322">
        <f>('[1]Unità locali'!E34-'[1]Unità locali'!D34)/'[1]Unità locali'!D34</f>
        <v>-1.7654847726938355E-3</v>
      </c>
    </row>
    <row r="35" spans="2:14" ht="14.25" x14ac:dyDescent="0.25">
      <c r="B35" s="27" t="s">
        <v>9</v>
      </c>
      <c r="C35" s="18">
        <f>'[1]Unità locali'!F35</f>
        <v>7402</v>
      </c>
      <c r="D35" s="320">
        <f>C35/$C$33</f>
        <v>0.13163323374590979</v>
      </c>
      <c r="E35" s="320">
        <f>('[1]Unità locali'!F35-'[1]Unità locali'!E35)/'[1]Unità locali'!E35</f>
        <v>-8.7049685281907051E-3</v>
      </c>
      <c r="F35" s="73">
        <f>'[1]Unità locali'!F35-'[1]Unità locali'!E35</f>
        <v>-65</v>
      </c>
      <c r="H35" s="321">
        <f>('[1]Unità locali'!G35-'[1]Unità locali'!C35)/'[1]Unità locali'!C35</f>
        <v>-5.3720118184260007E-4</v>
      </c>
      <c r="I35" s="322">
        <f>('[1]Unità locali'!E35-'[1]Unità locali'!D35)/'[1]Unità locali'!D35</f>
        <v>1.6096579476861167E-3</v>
      </c>
    </row>
    <row r="36" spans="2:14" ht="15" thickBot="1" x14ac:dyDescent="0.3">
      <c r="B36" s="29" t="s">
        <v>10</v>
      </c>
      <c r="C36" s="20">
        <f>'[1]Unità locali'!F36</f>
        <v>28600</v>
      </c>
      <c r="D36" s="324">
        <f>C36/$C$33</f>
        <v>0.50860719874804383</v>
      </c>
      <c r="E36" s="324">
        <f>('[1]Unità locali'!F36-'[1]Unità locali'!E36)/'[1]Unità locali'!E36</f>
        <v>-2.3023791250959325E-3</v>
      </c>
      <c r="F36" s="325">
        <f>'[1]Unità locali'!F36-'[1]Unità locali'!E36</f>
        <v>-66</v>
      </c>
      <c r="H36" s="326">
        <f>('[1]Unità locali'!G36-'[1]Unità locali'!C36)/'[1]Unità locali'!C36</f>
        <v>-2.6850379791556263E-3</v>
      </c>
      <c r="I36" s="327">
        <f>('[1]Unità locali'!E36-'[1]Unità locali'!D36)/'[1]Unità locali'!D36</f>
        <v>4.0278799341529189E-3</v>
      </c>
    </row>
    <row r="37" spans="2:14" ht="15" thickBot="1" x14ac:dyDescent="0.3">
      <c r="B37" s="304"/>
      <c r="D37" s="330"/>
      <c r="E37" s="330"/>
      <c r="F37" s="275"/>
      <c r="I37" s="330"/>
      <c r="N37" s="330"/>
    </row>
    <row r="38" spans="2:14" ht="19.5" customHeight="1" thickBot="1" x14ac:dyDescent="0.3">
      <c r="B38" s="415" t="s">
        <v>161</v>
      </c>
      <c r="C38" s="416"/>
      <c r="D38" s="416"/>
      <c r="E38" s="416"/>
      <c r="F38" s="416"/>
      <c r="G38" s="416"/>
      <c r="H38" s="416"/>
      <c r="I38" s="417"/>
    </row>
    <row r="40" spans="2:14" x14ac:dyDescent="0.25">
      <c r="D40" s="418" t="s">
        <v>38</v>
      </c>
      <c r="E40" s="418"/>
      <c r="F40" s="418"/>
      <c r="G40" s="304"/>
      <c r="H40" s="418" t="s">
        <v>39</v>
      </c>
      <c r="I40" s="418"/>
    </row>
    <row r="41" spans="2:14" ht="15" thickBot="1" x14ac:dyDescent="0.3">
      <c r="F41" s="275"/>
    </row>
    <row r="42" spans="2:14" ht="18.75" customHeight="1" x14ac:dyDescent="0.25">
      <c r="B42" s="419" t="s">
        <v>43</v>
      </c>
      <c r="C42" s="421" t="s">
        <v>278</v>
      </c>
      <c r="D42" s="423" t="s">
        <v>290</v>
      </c>
      <c r="E42" s="423" t="s">
        <v>279</v>
      </c>
      <c r="F42" s="425" t="s">
        <v>280</v>
      </c>
      <c r="H42" s="427" t="s">
        <v>291</v>
      </c>
      <c r="I42" s="425" t="s">
        <v>292</v>
      </c>
    </row>
    <row r="43" spans="2:14" ht="21.75" customHeight="1" x14ac:dyDescent="0.25">
      <c r="B43" s="420"/>
      <c r="C43" s="422"/>
      <c r="D43" s="424"/>
      <c r="E43" s="424"/>
      <c r="F43" s="426"/>
      <c r="H43" s="428"/>
      <c r="I43" s="426"/>
      <c r="N43" s="307"/>
    </row>
    <row r="44" spans="2:14" ht="23.25" customHeight="1" x14ac:dyDescent="0.25">
      <c r="B44" s="308" t="s">
        <v>42</v>
      </c>
      <c r="C44" s="25">
        <f>'[1]Unità locali'!F44</f>
        <v>56232</v>
      </c>
      <c r="D44" s="329">
        <f>C44/$C$44</f>
        <v>1</v>
      </c>
      <c r="E44" s="315">
        <f>('[1]Unità locali'!F44-'[1]Unità locali'!E44)/'[1]Unità locali'!E44</f>
        <v>-4.5319359864041918E-3</v>
      </c>
      <c r="F44" s="316">
        <f>'[1]Unità locali'!F44-'[1]Unità locali'!E44</f>
        <v>-256</v>
      </c>
      <c r="H44" s="312">
        <f>('[1]Unità locali'!G44-'[1]Unità locali'!C44)/'[1]Unità locali'!C44</f>
        <v>-3.4098174326916246E-3</v>
      </c>
      <c r="I44" s="318">
        <f>('[1]Unità locali'!E44-'[1]Unità locali'!D44)/'[1]Unità locali'!D44</f>
        <v>1.6135610050179974E-3</v>
      </c>
    </row>
    <row r="45" spans="2:14" ht="14.25" x14ac:dyDescent="0.25">
      <c r="B45" s="27" t="s">
        <v>32</v>
      </c>
      <c r="C45" s="18">
        <f>'[1]Unità locali'!F45</f>
        <v>43592</v>
      </c>
      <c r="D45" s="320">
        <f>C45/$C$44</f>
        <v>0.77521695831554982</v>
      </c>
      <c r="E45" s="320">
        <f>('[1]Unità locali'!F45-'[1]Unità locali'!E45)/'[1]Unità locali'!E45</f>
        <v>-5.157697749783194E-3</v>
      </c>
      <c r="F45" s="73">
        <f>'[1]Unità locali'!F45-'[1]Unità locali'!E45</f>
        <v>-226</v>
      </c>
      <c r="H45" s="321">
        <f>('[1]Unità locali'!G45-'[1]Unità locali'!C45)/'[1]Unità locali'!C45</f>
        <v>-4.4111260942106831E-3</v>
      </c>
      <c r="I45" s="322">
        <f>('[1]Unità locali'!E45-'[1]Unità locali'!D45)/'[1]Unità locali'!D45</f>
        <v>1.8061684080568829E-3</v>
      </c>
      <c r="N45" s="307"/>
    </row>
    <row r="46" spans="2:14" ht="14.25" x14ac:dyDescent="0.25">
      <c r="B46" s="27" t="s">
        <v>33</v>
      </c>
      <c r="C46" s="18">
        <f>'[1]Unità locali'!F46</f>
        <v>7553</v>
      </c>
      <c r="D46" s="320">
        <f>C46/$C$44</f>
        <v>0.13431853748755157</v>
      </c>
      <c r="E46" s="320">
        <f>('[1]Unità locali'!F46-'[1]Unità locali'!E46)/'[1]Unità locali'!E46</f>
        <v>-1.5862524785194977E-3</v>
      </c>
      <c r="F46" s="73">
        <f>'[1]Unità locali'!F46-'[1]Unità locali'!E46</f>
        <v>-12</v>
      </c>
      <c r="H46" s="321">
        <f>('[1]Unità locali'!G46-'[1]Unità locali'!C46)/'[1]Unità locali'!C46</f>
        <v>-3.8599760415280182E-3</v>
      </c>
      <c r="I46" s="322">
        <f>('[1]Unità locali'!E46-'[1]Unità locali'!D46)/'[1]Unità locali'!D46</f>
        <v>1.1911064055055585E-3</v>
      </c>
    </row>
    <row r="47" spans="2:14" ht="15" thickBot="1" x14ac:dyDescent="0.3">
      <c r="B47" s="29" t="s">
        <v>34</v>
      </c>
      <c r="C47" s="20">
        <f>'[1]Unità locali'!F47</f>
        <v>5087</v>
      </c>
      <c r="D47" s="324">
        <f>C47/$C$44</f>
        <v>9.0464504196898568E-2</v>
      </c>
      <c r="E47" s="324">
        <f>('[1]Unità locali'!F47-'[1]Unità locali'!E47)/'[1]Unità locali'!E47</f>
        <v>-3.5259549461312441E-3</v>
      </c>
      <c r="F47" s="325">
        <f>'[1]Unità locali'!F47-'[1]Unità locali'!E47</f>
        <v>-18</v>
      </c>
      <c r="H47" s="326">
        <f>('[1]Unità locali'!G47-'[1]Unità locali'!C47)/'[1]Unità locali'!C47</f>
        <v>5.9500198333994449E-3</v>
      </c>
      <c r="I47" s="327">
        <f>('[1]Unità locali'!E47-'[1]Unità locali'!D47)/'[1]Unità locali'!D47</f>
        <v>5.8800470403763227E-4</v>
      </c>
    </row>
    <row r="48" spans="2:14" ht="14.25" thickBot="1" x14ac:dyDescent="0.3">
      <c r="F48" s="331"/>
    </row>
    <row r="49" spans="2:28" ht="19.5" customHeight="1" thickBot="1" x14ac:dyDescent="0.3">
      <c r="B49" s="415" t="s">
        <v>162</v>
      </c>
      <c r="C49" s="416"/>
      <c r="D49" s="416"/>
      <c r="E49" s="416"/>
      <c r="F49" s="416"/>
      <c r="G49" s="416"/>
      <c r="H49" s="416"/>
      <c r="I49" s="417"/>
    </row>
    <row r="51" spans="2:28" x14ac:dyDescent="0.25">
      <c r="D51" s="418" t="s">
        <v>38</v>
      </c>
      <c r="E51" s="418"/>
      <c r="F51" s="418"/>
      <c r="G51" s="304"/>
      <c r="H51" s="418" t="s">
        <v>39</v>
      </c>
      <c r="I51" s="418"/>
    </row>
    <row r="52" spans="2:28" ht="15" thickBot="1" x14ac:dyDescent="0.3">
      <c r="F52" s="275"/>
    </row>
    <row r="53" spans="2:28" ht="18.75" customHeight="1" x14ac:dyDescent="0.25">
      <c r="B53" s="419" t="s">
        <v>167</v>
      </c>
      <c r="C53" s="421" t="s">
        <v>278</v>
      </c>
      <c r="D53" s="423" t="s">
        <v>290</v>
      </c>
      <c r="E53" s="423" t="s">
        <v>279</v>
      </c>
      <c r="F53" s="425" t="s">
        <v>280</v>
      </c>
      <c r="H53" s="427" t="s">
        <v>291</v>
      </c>
      <c r="I53" s="425" t="s">
        <v>292</v>
      </c>
    </row>
    <row r="54" spans="2:28" ht="21.75" customHeight="1" x14ac:dyDescent="0.25">
      <c r="B54" s="420"/>
      <c r="C54" s="422"/>
      <c r="D54" s="424"/>
      <c r="E54" s="424"/>
      <c r="F54" s="426"/>
      <c r="H54" s="428"/>
      <c r="I54" s="426"/>
      <c r="N54" s="307"/>
    </row>
    <row r="55" spans="2:28" ht="23.25" customHeight="1" x14ac:dyDescent="0.25">
      <c r="B55" s="308" t="s">
        <v>42</v>
      </c>
      <c r="C55" s="25">
        <f>'[1]Unità locali'!F55</f>
        <v>56232</v>
      </c>
      <c r="D55" s="329">
        <f>C55/$C$44</f>
        <v>1</v>
      </c>
      <c r="E55" s="315">
        <f>('[1]Unità locali'!F55-'[1]Unità locali'!E55)/'[1]Unità locali'!E55</f>
        <v>-4.5319359864041918E-3</v>
      </c>
      <c r="F55" s="316">
        <f>'[1]Unità locali'!F55-'[1]Unità locali'!E55</f>
        <v>-256</v>
      </c>
      <c r="H55" s="312">
        <f>('[1]Unità locali'!G55-'[1]Unità locali'!C55)/'[1]Unità locali'!C55</f>
        <v>-3.4098174326916246E-3</v>
      </c>
      <c r="I55" s="318">
        <f>('[1]Unità locali'!E55-'[1]Unità locali'!D55)/'[1]Unità locali'!D55</f>
        <v>1.6135610050179974E-3</v>
      </c>
    </row>
    <row r="56" spans="2:28" ht="14.25" x14ac:dyDescent="0.25">
      <c r="B56" s="27" t="s">
        <v>163</v>
      </c>
      <c r="C56" s="18">
        <f>'[1]Unità locali'!F56</f>
        <v>23335</v>
      </c>
      <c r="D56" s="320">
        <f>C56/$C$44</f>
        <v>0.41497723716033574</v>
      </c>
      <c r="E56" s="320">
        <f>('[1]Unità locali'!F56-'[1]Unità locali'!E56)/'[1]Unità locali'!E56</f>
        <v>-2.7351596222060771E-3</v>
      </c>
      <c r="F56" s="73">
        <f>'[1]Unità locali'!F56-'[1]Unità locali'!E56</f>
        <v>-64</v>
      </c>
      <c r="H56" s="321">
        <f>('[1]Unità locali'!G56-'[1]Unità locali'!C56)/'[1]Unità locali'!C56</f>
        <v>-1.1102570672132548E-3</v>
      </c>
      <c r="I56" s="322">
        <f>('[1]Unità locali'!E56-'[1]Unità locali'!D56)/'[1]Unità locali'!D56</f>
        <v>2.0126755738266531E-3</v>
      </c>
      <c r="N56" s="307"/>
    </row>
    <row r="57" spans="2:28" ht="14.25" x14ac:dyDescent="0.25">
      <c r="B57" s="27" t="s">
        <v>164</v>
      </c>
      <c r="C57" s="18">
        <f>'[1]Unità locali'!F57</f>
        <v>19766</v>
      </c>
      <c r="D57" s="320">
        <f>C57/$C$44</f>
        <v>0.35150803812775644</v>
      </c>
      <c r="E57" s="320">
        <f>('[1]Unità locali'!F57-'[1]Unità locali'!E57)/'[1]Unità locali'!E57</f>
        <v>2.0785804816223067E-3</v>
      </c>
      <c r="F57" s="73">
        <f>'[1]Unità locali'!F57-'[1]Unità locali'!E57</f>
        <v>41</v>
      </c>
      <c r="H57" s="321">
        <f>('[1]Unità locali'!G57-'[1]Unità locali'!C57)/'[1]Unità locali'!C57</f>
        <v>-4.1173711367071455E-3</v>
      </c>
      <c r="I57" s="322">
        <f>('[1]Unità locali'!E57-'[1]Unità locali'!D57)/'[1]Unità locali'!D57</f>
        <v>7.3540677187069097E-3</v>
      </c>
    </row>
    <row r="58" spans="2:28" ht="14.25" x14ac:dyDescent="0.25">
      <c r="B58" s="27" t="s">
        <v>165</v>
      </c>
      <c r="C58" s="18">
        <f>'[1]Unità locali'!F58</f>
        <v>11565</v>
      </c>
      <c r="D58" s="320">
        <f>C58/$C$44</f>
        <v>0.20566581306017925</v>
      </c>
      <c r="E58" s="320">
        <f>('[1]Unità locali'!F58-'[1]Unità locali'!E58)/'[1]Unità locali'!E58</f>
        <v>-1.9915254237288134E-2</v>
      </c>
      <c r="F58" s="73">
        <f>'[1]Unità locali'!F58-'[1]Unità locali'!E58</f>
        <v>-235</v>
      </c>
      <c r="H58" s="321">
        <f>('[1]Unità locali'!G58-'[1]Unità locali'!C58)/'[1]Unità locali'!C58</f>
        <v>-6.9970365492262104E-3</v>
      </c>
      <c r="I58" s="322">
        <f>('[1]Unità locali'!E58-'[1]Unità locali'!D58)/'[1]Unità locali'!D58</f>
        <v>-8.3200268930162195E-3</v>
      </c>
    </row>
    <row r="59" spans="2:28" ht="15" thickBot="1" x14ac:dyDescent="0.3">
      <c r="B59" s="29" t="s">
        <v>166</v>
      </c>
      <c r="C59" s="20">
        <f>'[1]Unità locali'!F59</f>
        <v>1566</v>
      </c>
      <c r="D59" s="324">
        <f>C59/$C$44</f>
        <v>2.7848911651728554E-2</v>
      </c>
      <c r="E59" s="324">
        <f>('[1]Unità locali'!F59-'[1]Unità locali'!E59)/'[1]Unità locali'!E59</f>
        <v>1.2787723785166241E-3</v>
      </c>
      <c r="F59" s="325">
        <f>'[1]Unità locali'!F59-'[1]Unità locali'!E59</f>
        <v>2</v>
      </c>
      <c r="H59" s="326">
        <f>('[1]Unità locali'!G59-'[1]Unità locali'!C59)/'[1]Unità locali'!C59</f>
        <v>-1.2861736334405145E-3</v>
      </c>
      <c r="I59" s="327">
        <f>('[1]Unità locali'!E59-'[1]Unità locali'!D59)/'[1]Unità locali'!D59</f>
        <v>-6.3897763578274762E-4</v>
      </c>
    </row>
    <row r="60" spans="2:28" x14ac:dyDescent="0.25">
      <c r="F60" s="331"/>
    </row>
    <row r="61" spans="2:28" x14ac:dyDescent="0.25">
      <c r="F61" s="331"/>
    </row>
    <row r="62" spans="2:28" ht="42.75" customHeight="1" x14ac:dyDescent="0.25">
      <c r="B62" s="429" t="s">
        <v>44</v>
      </c>
      <c r="C62" s="429"/>
      <c r="D62" s="429"/>
      <c r="E62" s="429"/>
      <c r="F62" s="429"/>
      <c r="G62" s="429"/>
      <c r="H62" s="429"/>
      <c r="I62" s="429"/>
      <c r="J62" s="429"/>
      <c r="K62" s="429"/>
      <c r="T62" s="247"/>
      <c r="U62" s="247"/>
      <c r="V62" s="247"/>
      <c r="W62" s="247"/>
      <c r="X62" s="247"/>
      <c r="Y62" s="247"/>
      <c r="Z62" s="247"/>
      <c r="AA62" s="247"/>
      <c r="AB62" s="2"/>
    </row>
    <row r="63" spans="2:28" ht="14.25" hidden="1" thickBot="1" x14ac:dyDescent="0.3">
      <c r="T63" s="247"/>
      <c r="U63" s="247"/>
      <c r="V63" s="247"/>
      <c r="W63" s="247"/>
      <c r="X63" s="247"/>
      <c r="Y63" s="247"/>
      <c r="Z63" s="247"/>
      <c r="AA63" s="247"/>
      <c r="AB63" s="2"/>
    </row>
    <row r="64" spans="2:28" ht="19.5" hidden="1" customHeight="1" thickBot="1" x14ac:dyDescent="0.3">
      <c r="B64" s="415" t="s">
        <v>51</v>
      </c>
      <c r="C64" s="416"/>
      <c r="D64" s="416"/>
      <c r="E64" s="416"/>
      <c r="F64" s="416"/>
      <c r="G64" s="416"/>
      <c r="H64" s="416"/>
      <c r="I64" s="416"/>
      <c r="J64" s="416"/>
      <c r="K64" s="417"/>
      <c r="T64" s="247"/>
      <c r="U64" s="247"/>
      <c r="V64" s="247"/>
      <c r="W64" s="247"/>
      <c r="X64" s="247"/>
      <c r="Y64" s="247"/>
      <c r="Z64" s="247"/>
      <c r="AA64" s="247"/>
      <c r="AB64" s="2"/>
    </row>
    <row r="65" spans="2:28" ht="14.25" hidden="1" thickBot="1" x14ac:dyDescent="0.3">
      <c r="T65" s="247"/>
      <c r="U65" s="247"/>
      <c r="V65" s="247"/>
      <c r="W65" s="247"/>
      <c r="X65" s="247"/>
      <c r="Y65" s="247"/>
      <c r="Z65" s="247"/>
      <c r="AA65" s="247"/>
      <c r="AB65" s="2"/>
    </row>
    <row r="66" spans="2:28" ht="29.25" hidden="1" customHeight="1" x14ac:dyDescent="0.25">
      <c r="B66" s="332" t="s">
        <v>121</v>
      </c>
      <c r="C66" s="333" t="s">
        <v>293</v>
      </c>
      <c r="D66" s="278" t="s">
        <v>294</v>
      </c>
      <c r="E66" s="278" t="s">
        <v>295</v>
      </c>
      <c r="F66" s="278" t="s">
        <v>296</v>
      </c>
      <c r="G66" s="278" t="s">
        <v>282</v>
      </c>
      <c r="H66" s="333" t="s">
        <v>278</v>
      </c>
      <c r="J66" s="334" t="s">
        <v>270</v>
      </c>
      <c r="K66" s="335" t="s">
        <v>271</v>
      </c>
      <c r="T66" s="358"/>
      <c r="U66" s="380" t="s">
        <v>293</v>
      </c>
      <c r="V66" s="380" t="s">
        <v>294</v>
      </c>
      <c r="W66" s="380" t="s">
        <v>295</v>
      </c>
      <c r="X66" s="380" t="s">
        <v>296</v>
      </c>
      <c r="Y66" s="380" t="s">
        <v>282</v>
      </c>
      <c r="Z66" s="380" t="s">
        <v>278</v>
      </c>
      <c r="AA66" s="247"/>
      <c r="AB66" s="2"/>
    </row>
    <row r="67" spans="2:28" ht="23.25" hidden="1" customHeight="1" x14ac:dyDescent="0.25">
      <c r="B67" s="337" t="s">
        <v>7</v>
      </c>
      <c r="C67" s="25">
        <f>'[1]Unità locali'!C68</f>
        <v>324022</v>
      </c>
      <c r="D67" s="47">
        <f>'[1]Unità locali'!D68</f>
        <v>325856</v>
      </c>
      <c r="E67" s="47">
        <f>'[1]Unità locali'!E68</f>
        <v>326319</v>
      </c>
      <c r="F67" s="50">
        <f>'[1]Unità locali'!F68</f>
        <v>326363</v>
      </c>
      <c r="G67" s="47">
        <f>'[1]Unità locali'!G68</f>
        <v>330163</v>
      </c>
      <c r="H67" s="25">
        <f>'[1]Unità locali'!H68</f>
        <v>0</v>
      </c>
      <c r="I67" s="30"/>
      <c r="J67" s="312">
        <f>(H67-C67)/C67</f>
        <v>-1</v>
      </c>
      <c r="K67" s="338">
        <f>H67-C67</f>
        <v>-324022</v>
      </c>
      <c r="T67" s="359" t="s">
        <v>7</v>
      </c>
      <c r="U67" s="381">
        <f>C67/$C$67*100</f>
        <v>100</v>
      </c>
      <c r="V67" s="381">
        <f t="shared" ref="V67:Z67" si="1">D67/$C$67*100</f>
        <v>100.56601094987376</v>
      </c>
      <c r="W67" s="381">
        <f t="shared" si="1"/>
        <v>100.70890248193022</v>
      </c>
      <c r="X67" s="381">
        <f t="shared" si="1"/>
        <v>100.72248180679088</v>
      </c>
      <c r="Y67" s="381">
        <f t="shared" si="1"/>
        <v>101.89524168112041</v>
      </c>
      <c r="Z67" s="381">
        <f t="shared" si="1"/>
        <v>0</v>
      </c>
      <c r="AA67" s="247"/>
      <c r="AB67" s="2"/>
    </row>
    <row r="68" spans="2:28" ht="14.25" hidden="1" x14ac:dyDescent="0.25">
      <c r="B68" s="337" t="s">
        <v>3</v>
      </c>
      <c r="C68" s="25">
        <f>'[1]Unità locali'!C69</f>
        <v>55409</v>
      </c>
      <c r="D68" s="47">
        <f>'[1]Unità locali'!D69</f>
        <v>55613</v>
      </c>
      <c r="E68" s="47">
        <f>'[1]Unità locali'!E69</f>
        <v>55688</v>
      </c>
      <c r="F68" s="50">
        <f>'[1]Unità locali'!F69</f>
        <v>55607</v>
      </c>
      <c r="G68" s="47">
        <f>'[1]Unità locali'!G69</f>
        <v>56116</v>
      </c>
      <c r="H68" s="25">
        <f>'[1]Unità locali'!H69</f>
        <v>0</v>
      </c>
      <c r="I68" s="30"/>
      <c r="J68" s="317">
        <f t="shared" ref="J68:J74" si="2">(H68-C68)/C68</f>
        <v>-1</v>
      </c>
      <c r="K68" s="339">
        <f t="shared" ref="K68:K74" si="3">H68-C68</f>
        <v>-55409</v>
      </c>
      <c r="T68" s="359" t="s">
        <v>3</v>
      </c>
      <c r="U68" s="381">
        <f>C68/$C$68*100</f>
        <v>100</v>
      </c>
      <c r="V68" s="381">
        <f t="shared" ref="V68:Z68" si="4">D68/$C$68*100</f>
        <v>100.36817123571984</v>
      </c>
      <c r="W68" s="381">
        <f t="shared" si="4"/>
        <v>100.50352830767564</v>
      </c>
      <c r="X68" s="381">
        <f t="shared" si="4"/>
        <v>100.35734266996337</v>
      </c>
      <c r="Y68" s="381">
        <f t="shared" si="4"/>
        <v>101.27596599830353</v>
      </c>
      <c r="Z68" s="381">
        <f t="shared" si="4"/>
        <v>0</v>
      </c>
      <c r="AA68" s="247"/>
      <c r="AB68" s="2"/>
    </row>
    <row r="69" spans="2:28" ht="14.25" hidden="1" x14ac:dyDescent="0.25">
      <c r="B69" s="340" t="s">
        <v>0</v>
      </c>
      <c r="C69" s="18">
        <f>'[1]Unità locali'!C70</f>
        <v>11296</v>
      </c>
      <c r="D69" s="37">
        <f>'[1]Unità locali'!D70</f>
        <v>11074</v>
      </c>
      <c r="E69" s="37">
        <f>'[1]Unità locali'!E70</f>
        <v>11061</v>
      </c>
      <c r="F69" s="51">
        <f>'[1]Unità locali'!F70</f>
        <v>11001</v>
      </c>
      <c r="G69" s="37">
        <f>'[1]Unità locali'!G70</f>
        <v>11151</v>
      </c>
      <c r="H69" s="18">
        <f>'[1]Unità locali'!H70</f>
        <v>0</v>
      </c>
      <c r="I69" s="30"/>
      <c r="J69" s="321">
        <f t="shared" si="2"/>
        <v>-1</v>
      </c>
      <c r="K69" s="341">
        <f t="shared" si="3"/>
        <v>-11296</v>
      </c>
      <c r="T69" s="247"/>
      <c r="U69" s="247"/>
      <c r="V69" s="247"/>
      <c r="W69" s="247"/>
      <c r="X69" s="247"/>
      <c r="Y69" s="247"/>
      <c r="Z69" s="247"/>
      <c r="AA69" s="247"/>
      <c r="AB69" s="2"/>
    </row>
    <row r="70" spans="2:28" ht="14.25" hidden="1" x14ac:dyDescent="0.25">
      <c r="B70" s="340" t="s">
        <v>1</v>
      </c>
      <c r="C70" s="18">
        <f>'[1]Unità locali'!C71</f>
        <v>66921</v>
      </c>
      <c r="D70" s="37">
        <f>'[1]Unità locali'!D71</f>
        <v>67409</v>
      </c>
      <c r="E70" s="37">
        <f>'[1]Unità locali'!E71</f>
        <v>67061</v>
      </c>
      <c r="F70" s="51">
        <f>'[1]Unità locali'!F71</f>
        <v>67101</v>
      </c>
      <c r="G70" s="37">
        <f>'[1]Unità locali'!G71</f>
        <v>68053</v>
      </c>
      <c r="H70" s="18">
        <f>'[1]Unità locali'!H71</f>
        <v>0</v>
      </c>
      <c r="I70" s="30"/>
      <c r="J70" s="321">
        <f t="shared" si="2"/>
        <v>-1</v>
      </c>
      <c r="K70" s="341">
        <f t="shared" si="3"/>
        <v>-66921</v>
      </c>
      <c r="T70" s="247"/>
      <c r="U70" s="247"/>
      <c r="V70" s="247"/>
      <c r="W70" s="247"/>
      <c r="X70" s="247"/>
      <c r="Y70" s="247"/>
      <c r="Z70" s="247"/>
      <c r="AA70" s="247"/>
      <c r="AB70" s="2"/>
    </row>
    <row r="71" spans="2:28" ht="14.25" hidden="1" x14ac:dyDescent="0.25">
      <c r="B71" s="340" t="s">
        <v>2</v>
      </c>
      <c r="C71" s="18">
        <f>'[1]Unità locali'!C72</f>
        <v>15235</v>
      </c>
      <c r="D71" s="37">
        <f>'[1]Unità locali'!D72</f>
        <v>15196</v>
      </c>
      <c r="E71" s="37">
        <f>'[1]Unità locali'!E72</f>
        <v>15097</v>
      </c>
      <c r="F71" s="51">
        <f>'[1]Unità locali'!F72</f>
        <v>15009</v>
      </c>
      <c r="G71" s="37">
        <f>'[1]Unità locali'!G72</f>
        <v>15054</v>
      </c>
      <c r="H71" s="18">
        <f>'[1]Unità locali'!H72</f>
        <v>0</v>
      </c>
      <c r="I71" s="30"/>
      <c r="J71" s="321">
        <f t="shared" si="2"/>
        <v>-1</v>
      </c>
      <c r="K71" s="341">
        <f t="shared" si="3"/>
        <v>-15235</v>
      </c>
      <c r="T71" s="247"/>
      <c r="U71" s="247"/>
      <c r="V71" s="247"/>
      <c r="W71" s="247"/>
      <c r="X71" s="247"/>
      <c r="Y71" s="247"/>
      <c r="Z71" s="247"/>
      <c r="AA71" s="247"/>
      <c r="AB71" s="2"/>
    </row>
    <row r="72" spans="2:28" ht="14.25" hidden="1" x14ac:dyDescent="0.25">
      <c r="B72" s="340" t="s">
        <v>4</v>
      </c>
      <c r="C72" s="18">
        <f>'[1]Unità locali'!C73</f>
        <v>60855</v>
      </c>
      <c r="D72" s="37">
        <f>'[1]Unità locali'!D73</f>
        <v>61312</v>
      </c>
      <c r="E72" s="37">
        <f>'[1]Unità locali'!E73</f>
        <v>61617</v>
      </c>
      <c r="F72" s="51">
        <f>'[1]Unità locali'!F73</f>
        <v>61651</v>
      </c>
      <c r="G72" s="37">
        <f>'[1]Unità locali'!G73</f>
        <v>62151</v>
      </c>
      <c r="H72" s="18">
        <f>'[1]Unità locali'!H73</f>
        <v>0</v>
      </c>
      <c r="I72" s="30"/>
      <c r="J72" s="321">
        <f t="shared" si="2"/>
        <v>-1</v>
      </c>
      <c r="K72" s="341">
        <f t="shared" si="3"/>
        <v>-60855</v>
      </c>
      <c r="T72" s="247"/>
      <c r="U72" s="247"/>
      <c r="V72" s="247"/>
      <c r="W72" s="247"/>
      <c r="X72" s="247"/>
      <c r="Y72" s="247"/>
      <c r="Z72" s="247"/>
      <c r="AA72" s="247"/>
      <c r="AB72" s="2"/>
    </row>
    <row r="73" spans="2:28" ht="14.25" hidden="1" x14ac:dyDescent="0.25">
      <c r="B73" s="340" t="s">
        <v>5</v>
      </c>
      <c r="C73" s="18">
        <f>'[1]Unità locali'!C74</f>
        <v>61684</v>
      </c>
      <c r="D73" s="37">
        <f>'[1]Unità locali'!D74</f>
        <v>62303</v>
      </c>
      <c r="E73" s="37">
        <f>'[1]Unità locali'!E74</f>
        <v>62664</v>
      </c>
      <c r="F73" s="51">
        <f>'[1]Unità locali'!F74</f>
        <v>63224</v>
      </c>
      <c r="G73" s="37">
        <f>'[1]Unità locali'!G74</f>
        <v>64186</v>
      </c>
      <c r="H73" s="18">
        <f>'[1]Unità locali'!H74</f>
        <v>0</v>
      </c>
      <c r="I73" s="30"/>
      <c r="J73" s="321">
        <f t="shared" si="2"/>
        <v>-1</v>
      </c>
      <c r="K73" s="341">
        <f t="shared" si="3"/>
        <v>-61684</v>
      </c>
      <c r="T73" s="247"/>
      <c r="U73" s="247"/>
      <c r="V73" s="247"/>
      <c r="W73" s="247"/>
      <c r="X73" s="247"/>
      <c r="Y73" s="247"/>
      <c r="Z73" s="247"/>
      <c r="AA73" s="247"/>
      <c r="AB73" s="2"/>
    </row>
    <row r="74" spans="2:28" ht="15" hidden="1" thickBot="1" x14ac:dyDescent="0.3">
      <c r="B74" s="342" t="s">
        <v>6</v>
      </c>
      <c r="C74" s="20">
        <f>'[1]Unità locali'!C75</f>
        <v>52622</v>
      </c>
      <c r="D74" s="53">
        <f>'[1]Unità locali'!D75</f>
        <v>52949</v>
      </c>
      <c r="E74" s="53">
        <f>'[1]Unità locali'!E75</f>
        <v>53131</v>
      </c>
      <c r="F74" s="52">
        <f>'[1]Unità locali'!F75</f>
        <v>52770</v>
      </c>
      <c r="G74" s="53">
        <f>'[1]Unità locali'!G75</f>
        <v>53452</v>
      </c>
      <c r="H74" s="20">
        <f>'[1]Unità locali'!H75</f>
        <v>0</v>
      </c>
      <c r="I74" s="30"/>
      <c r="J74" s="326">
        <f t="shared" si="2"/>
        <v>-1</v>
      </c>
      <c r="K74" s="343">
        <f t="shared" si="3"/>
        <v>-52622</v>
      </c>
      <c r="T74" s="247"/>
      <c r="U74" s="247"/>
      <c r="V74" s="247"/>
      <c r="W74" s="247"/>
      <c r="X74" s="247"/>
      <c r="Y74" s="247"/>
      <c r="Z74" s="247"/>
      <c r="AA74" s="247"/>
      <c r="AB74" s="2"/>
    </row>
    <row r="75" spans="2:28" ht="14.25" hidden="1" x14ac:dyDescent="0.25">
      <c r="F75" s="275"/>
      <c r="T75" s="247"/>
      <c r="U75" s="247"/>
      <c r="V75" s="247"/>
      <c r="W75" s="247"/>
      <c r="X75" s="247"/>
      <c r="Y75" s="247"/>
      <c r="Z75" s="247"/>
      <c r="AA75" s="247"/>
      <c r="AB75" s="2"/>
    </row>
    <row r="76" spans="2:28" ht="15" thickBot="1" x14ac:dyDescent="0.3">
      <c r="F76" s="275"/>
      <c r="T76" s="247"/>
      <c r="U76" s="247"/>
      <c r="V76" s="247"/>
      <c r="W76" s="247"/>
      <c r="X76" s="247"/>
      <c r="Y76" s="247"/>
      <c r="Z76" s="247"/>
      <c r="AA76" s="247"/>
      <c r="AB76" s="2"/>
    </row>
    <row r="77" spans="2:28" ht="19.5" customHeight="1" thickBot="1" x14ac:dyDescent="0.3">
      <c r="B77" s="415" t="s">
        <v>104</v>
      </c>
      <c r="C77" s="416"/>
      <c r="D77" s="416"/>
      <c r="E77" s="416"/>
      <c r="F77" s="416"/>
      <c r="G77" s="416"/>
      <c r="H77" s="416"/>
      <c r="I77" s="416"/>
      <c r="J77" s="416"/>
      <c r="K77" s="417"/>
      <c r="T77" s="247"/>
      <c r="U77" s="247"/>
      <c r="V77" s="247"/>
      <c r="W77" s="247"/>
      <c r="X77" s="247"/>
      <c r="Y77" s="247"/>
      <c r="Z77" s="247"/>
      <c r="AA77" s="247"/>
      <c r="AB77" s="2"/>
    </row>
    <row r="78" spans="2:28" ht="14.25" thickBot="1" x14ac:dyDescent="0.3">
      <c r="T78" s="247"/>
      <c r="U78" s="247"/>
      <c r="V78" s="247"/>
      <c r="W78" s="247"/>
      <c r="X78" s="247"/>
      <c r="Y78" s="247"/>
      <c r="Z78" s="247"/>
      <c r="AA78" s="247"/>
      <c r="AB78" s="2"/>
    </row>
    <row r="79" spans="2:28" ht="29.25" customHeight="1" x14ac:dyDescent="0.25">
      <c r="B79" s="332" t="s">
        <v>40</v>
      </c>
      <c r="C79" s="333" t="s">
        <v>293</v>
      </c>
      <c r="D79" s="278" t="s">
        <v>294</v>
      </c>
      <c r="E79" s="278" t="s">
        <v>295</v>
      </c>
      <c r="F79" s="278" t="s">
        <v>296</v>
      </c>
      <c r="G79" s="278" t="s">
        <v>282</v>
      </c>
      <c r="H79" s="333" t="s">
        <v>278</v>
      </c>
      <c r="J79" s="334" t="s">
        <v>270</v>
      </c>
      <c r="K79" s="335" t="s">
        <v>271</v>
      </c>
      <c r="T79" s="358"/>
      <c r="U79" s="380" t="s">
        <v>293</v>
      </c>
      <c r="V79" s="380" t="s">
        <v>294</v>
      </c>
      <c r="W79" s="380" t="s">
        <v>295</v>
      </c>
      <c r="X79" s="380" t="s">
        <v>296</v>
      </c>
      <c r="Y79" s="380" t="s">
        <v>282</v>
      </c>
      <c r="Z79" s="380" t="s">
        <v>278</v>
      </c>
      <c r="AA79" s="247"/>
      <c r="AB79" s="2"/>
    </row>
    <row r="80" spans="2:28" ht="23.25" customHeight="1" x14ac:dyDescent="0.25">
      <c r="B80" s="337" t="s">
        <v>11</v>
      </c>
      <c r="C80" s="25">
        <f>'[1]Unità locali'!C81</f>
        <v>97225</v>
      </c>
      <c r="D80" s="47">
        <f>'[1]Unità locali'!D81</f>
        <v>97324</v>
      </c>
      <c r="E80" s="47">
        <f>'[1]Unità locali'!E81</f>
        <v>97326</v>
      </c>
      <c r="F80" s="50">
        <f>'[1]Unità locali'!F81</f>
        <v>97081</v>
      </c>
      <c r="G80" s="47">
        <f>'[1]Unità locali'!G81</f>
        <v>97856</v>
      </c>
      <c r="H80" s="25">
        <f>'[1]Unità locali'!H81</f>
        <v>98371</v>
      </c>
      <c r="I80" s="30"/>
      <c r="J80" s="312">
        <f>(H80-C80)/C80</f>
        <v>1.1787091797377218E-2</v>
      </c>
      <c r="K80" s="338">
        <f>H80-C80</f>
        <v>1146</v>
      </c>
      <c r="T80" s="360" t="s">
        <v>13</v>
      </c>
      <c r="U80" s="381">
        <f>C81/$C$81*100</f>
        <v>100</v>
      </c>
      <c r="V80" s="381">
        <f t="shared" ref="V80:Z80" si="5">D81/$C$81*100</f>
        <v>100.72052838748415</v>
      </c>
      <c r="W80" s="381">
        <f t="shared" si="5"/>
        <v>100.5670825271866</v>
      </c>
      <c r="X80" s="381">
        <f t="shared" si="5"/>
        <v>100.233504570018</v>
      </c>
      <c r="Y80" s="381">
        <f t="shared" si="5"/>
        <v>100.2601908065915</v>
      </c>
      <c r="Z80" s="381">
        <f t="shared" si="5"/>
        <v>100.26686236573488</v>
      </c>
      <c r="AA80" s="247"/>
      <c r="AB80" s="2"/>
    </row>
    <row r="81" spans="2:28" ht="14.25" x14ac:dyDescent="0.25">
      <c r="B81" s="344" t="s">
        <v>13</v>
      </c>
      <c r="C81" s="18">
        <f>'[1]Unità locali'!C82</f>
        <v>14989</v>
      </c>
      <c r="D81" s="37">
        <f>'[1]Unità locali'!D82</f>
        <v>15097</v>
      </c>
      <c r="E81" s="37">
        <f>'[1]Unità locali'!E82</f>
        <v>15074</v>
      </c>
      <c r="F81" s="51">
        <f>'[1]Unità locali'!F82</f>
        <v>15024</v>
      </c>
      <c r="G81" s="37">
        <f>'[1]Unità locali'!G82</f>
        <v>15028</v>
      </c>
      <c r="H81" s="18">
        <f>'[1]Unità locali'!H82</f>
        <v>15029</v>
      </c>
      <c r="J81" s="321">
        <f t="shared" ref="J81:J84" si="6">(H81-C81)/C81</f>
        <v>2.6686236573487225E-3</v>
      </c>
      <c r="K81" s="341">
        <f t="shared" ref="K81:K84" si="7">H81-C81</f>
        <v>40</v>
      </c>
      <c r="T81" s="360" t="s">
        <v>14</v>
      </c>
      <c r="U81" s="381">
        <f>C82/$C$82*100</f>
        <v>100</v>
      </c>
      <c r="V81" s="381">
        <f t="shared" ref="V81:Z81" si="8">D82/$C$82*100</f>
        <v>99.154982239670957</v>
      </c>
      <c r="W81" s="381">
        <f t="shared" si="8"/>
        <v>98.934380257992146</v>
      </c>
      <c r="X81" s="381">
        <f t="shared" si="8"/>
        <v>98.523088427743502</v>
      </c>
      <c r="Y81" s="381">
        <f t="shared" si="8"/>
        <v>99.297064871938673</v>
      </c>
      <c r="Z81" s="381">
        <f t="shared" si="8"/>
        <v>100.4187698635259</v>
      </c>
      <c r="AA81" s="247"/>
      <c r="AB81" s="2"/>
    </row>
    <row r="82" spans="2:28" ht="14.25" x14ac:dyDescent="0.25">
      <c r="B82" s="344" t="s">
        <v>14</v>
      </c>
      <c r="C82" s="18">
        <f>'[1]Unità locali'!C83</f>
        <v>26745</v>
      </c>
      <c r="D82" s="37">
        <f>'[1]Unità locali'!D83</f>
        <v>26519</v>
      </c>
      <c r="E82" s="37">
        <f>'[1]Unità locali'!E83</f>
        <v>26460</v>
      </c>
      <c r="F82" s="51">
        <f>'[1]Unità locali'!F83</f>
        <v>26350</v>
      </c>
      <c r="G82" s="37">
        <f>'[1]Unità locali'!G83</f>
        <v>26557</v>
      </c>
      <c r="H82" s="18">
        <f>'[1]Unità locali'!H83</f>
        <v>26857</v>
      </c>
      <c r="J82" s="321">
        <f t="shared" si="6"/>
        <v>4.1876986352589272E-3</v>
      </c>
      <c r="K82" s="341">
        <f t="shared" si="7"/>
        <v>112</v>
      </c>
      <c r="T82" s="360" t="s">
        <v>10</v>
      </c>
      <c r="U82" s="381">
        <f>C83/$C$83*100</f>
        <v>100</v>
      </c>
      <c r="V82" s="381">
        <f t="shared" ref="V82:Z82" si="9">D83/$C$83*100</f>
        <v>100.36817123571984</v>
      </c>
      <c r="W82" s="381">
        <f t="shared" si="9"/>
        <v>100.50352830767564</v>
      </c>
      <c r="X82" s="381">
        <f t="shared" si="9"/>
        <v>100.35734266996337</v>
      </c>
      <c r="Y82" s="381">
        <f t="shared" si="9"/>
        <v>101.27596599830353</v>
      </c>
      <c r="Z82" s="381">
        <f t="shared" si="9"/>
        <v>101.4853182695952</v>
      </c>
      <c r="AA82" s="247"/>
      <c r="AB82" s="2"/>
    </row>
    <row r="83" spans="2:28" ht="14.25" x14ac:dyDescent="0.25">
      <c r="B83" s="27" t="s">
        <v>206</v>
      </c>
      <c r="C83" s="18">
        <f>'[1]Unità locali'!C84</f>
        <v>55409</v>
      </c>
      <c r="D83" s="37">
        <f>'[1]Unità locali'!D84</f>
        <v>55613</v>
      </c>
      <c r="E83" s="37">
        <f>'[1]Unità locali'!E84</f>
        <v>55688</v>
      </c>
      <c r="F83" s="51">
        <f>'[1]Unità locali'!F84</f>
        <v>55607</v>
      </c>
      <c r="G83" s="37">
        <f>'[1]Unità locali'!G84</f>
        <v>56116</v>
      </c>
      <c r="H83" s="18">
        <f>'[1]Unità locali'!H84</f>
        <v>56232</v>
      </c>
      <c r="J83" s="321">
        <f t="shared" si="6"/>
        <v>1.4853182695951921E-2</v>
      </c>
      <c r="K83" s="341">
        <f t="shared" si="7"/>
        <v>823</v>
      </c>
      <c r="T83" s="247"/>
      <c r="U83" s="247"/>
      <c r="V83" s="247"/>
      <c r="W83" s="247"/>
      <c r="X83" s="247"/>
      <c r="Y83" s="247"/>
      <c r="Z83" s="247"/>
      <c r="AA83" s="247"/>
      <c r="AB83" s="2"/>
    </row>
    <row r="84" spans="2:28" ht="15" thickBot="1" x14ac:dyDescent="0.3">
      <c r="B84" s="38" t="s">
        <v>12</v>
      </c>
      <c r="C84" s="20">
        <f>'[1]Unità locali'!C85</f>
        <v>82</v>
      </c>
      <c r="D84" s="53">
        <f>'[1]Unità locali'!D85</f>
        <v>95</v>
      </c>
      <c r="E84" s="53">
        <f>'[1]Unità locali'!E85</f>
        <v>104</v>
      </c>
      <c r="F84" s="52">
        <f>'[1]Unità locali'!F85</f>
        <v>100</v>
      </c>
      <c r="G84" s="53">
        <f>'[1]Unità locali'!G85</f>
        <v>155</v>
      </c>
      <c r="H84" s="20">
        <f>'[1]Unità locali'!H85</f>
        <v>253</v>
      </c>
      <c r="J84" s="326">
        <f t="shared" si="6"/>
        <v>2.0853658536585367</v>
      </c>
      <c r="K84" s="343">
        <f t="shared" si="7"/>
        <v>171</v>
      </c>
      <c r="T84" s="247"/>
      <c r="U84" s="247"/>
      <c r="V84" s="247"/>
      <c r="W84" s="247"/>
      <c r="X84" s="247"/>
      <c r="Y84" s="247"/>
      <c r="Z84" s="247"/>
      <c r="AA84" s="247"/>
      <c r="AB84" s="2"/>
    </row>
    <row r="85" spans="2:28" ht="14.25" x14ac:dyDescent="0.25">
      <c r="B85" s="304"/>
      <c r="F85" s="275"/>
      <c r="T85" s="247"/>
      <c r="U85" s="247"/>
      <c r="V85" s="247"/>
      <c r="W85" s="247"/>
      <c r="X85" s="247"/>
      <c r="Y85" s="247"/>
      <c r="Z85" s="247"/>
      <c r="AA85" s="247"/>
      <c r="AB85" s="2"/>
    </row>
    <row r="86" spans="2:28" ht="15" thickBot="1" x14ac:dyDescent="0.3">
      <c r="B86" s="304"/>
      <c r="F86" s="275"/>
      <c r="T86" s="247"/>
      <c r="U86" s="247"/>
      <c r="V86" s="247"/>
      <c r="W86" s="247"/>
      <c r="X86" s="247"/>
      <c r="Y86" s="247"/>
      <c r="Z86" s="247"/>
      <c r="AA86" s="247"/>
      <c r="AB86" s="2"/>
    </row>
    <row r="87" spans="2:28" ht="29.25" customHeight="1" x14ac:dyDescent="0.25">
      <c r="B87" s="332" t="s">
        <v>41</v>
      </c>
      <c r="C87" s="333" t="s">
        <v>293</v>
      </c>
      <c r="D87" s="278" t="s">
        <v>294</v>
      </c>
      <c r="E87" s="278" t="s">
        <v>295</v>
      </c>
      <c r="F87" s="278" t="s">
        <v>296</v>
      </c>
      <c r="G87" s="278" t="s">
        <v>282</v>
      </c>
      <c r="H87" s="333" t="s">
        <v>278</v>
      </c>
      <c r="J87" s="334" t="s">
        <v>270</v>
      </c>
      <c r="K87" s="335" t="s">
        <v>271</v>
      </c>
      <c r="T87" s="358"/>
      <c r="U87" s="380" t="s">
        <v>293</v>
      </c>
      <c r="V87" s="380" t="s">
        <v>294</v>
      </c>
      <c r="W87" s="380" t="s">
        <v>295</v>
      </c>
      <c r="X87" s="380" t="s">
        <v>296</v>
      </c>
      <c r="Y87" s="380" t="s">
        <v>282</v>
      </c>
      <c r="Z87" s="380" t="s">
        <v>278</v>
      </c>
      <c r="AA87" s="247"/>
      <c r="AB87" s="2"/>
    </row>
    <row r="88" spans="2:28" ht="23.25" customHeight="1" x14ac:dyDescent="0.25">
      <c r="B88" s="337" t="s">
        <v>36</v>
      </c>
      <c r="C88" s="25">
        <f>'[1]Unità locali'!C89</f>
        <v>55409</v>
      </c>
      <c r="D88" s="47">
        <f>'[1]Unità locali'!D89</f>
        <v>55613</v>
      </c>
      <c r="E88" s="47">
        <f>'[1]Unità locali'!E89</f>
        <v>55688</v>
      </c>
      <c r="F88" s="50">
        <f>'[1]Unità locali'!F89</f>
        <v>55607</v>
      </c>
      <c r="G88" s="47">
        <f>'[1]Unità locali'!G89</f>
        <v>56116</v>
      </c>
      <c r="H88" s="25">
        <f>'[1]Unità locali'!H89</f>
        <v>56232</v>
      </c>
      <c r="I88" s="30"/>
      <c r="J88" s="312">
        <f t="shared" ref="J88:J91" si="10">(H88-C88)/C88</f>
        <v>1.4853182695951921E-2</v>
      </c>
      <c r="K88" s="338">
        <f t="shared" ref="K88:K91" si="11">H88-C88</f>
        <v>823</v>
      </c>
      <c r="T88" s="360" t="s">
        <v>8</v>
      </c>
      <c r="U88" s="381">
        <f>C89/$C$89*100</f>
        <v>100</v>
      </c>
      <c r="V88" s="381">
        <f t="shared" ref="V88:Z88" si="12">D89/$C$89*100</f>
        <v>98.591021860225624</v>
      </c>
      <c r="W88" s="381">
        <f t="shared" si="12"/>
        <v>97.275663530403037</v>
      </c>
      <c r="X88" s="381">
        <f t="shared" si="12"/>
        <v>95.74966062818892</v>
      </c>
      <c r="Y88" s="381">
        <f t="shared" si="12"/>
        <v>95.702850723213032</v>
      </c>
      <c r="Z88" s="381">
        <f t="shared" si="12"/>
        <v>94.696437766231327</v>
      </c>
      <c r="AA88" s="247"/>
      <c r="AB88" s="2"/>
    </row>
    <row r="89" spans="2:28" ht="14.25" x14ac:dyDescent="0.25">
      <c r="B89" s="344" t="s">
        <v>8</v>
      </c>
      <c r="C89" s="18">
        <f>'[1]Unità locali'!C90</f>
        <v>21363</v>
      </c>
      <c r="D89" s="37">
        <f>'[1]Unità locali'!D90</f>
        <v>21062</v>
      </c>
      <c r="E89" s="37">
        <f>'[1]Unità locali'!E90</f>
        <v>20781</v>
      </c>
      <c r="F89" s="51">
        <f>'[1]Unità locali'!F90</f>
        <v>20455</v>
      </c>
      <c r="G89" s="37">
        <f>'[1]Unità locali'!G90</f>
        <v>20445</v>
      </c>
      <c r="H89" s="18">
        <f>'[1]Unità locali'!H90</f>
        <v>20230</v>
      </c>
      <c r="J89" s="321">
        <f t="shared" si="10"/>
        <v>-5.3035622337686654E-2</v>
      </c>
      <c r="K89" s="341">
        <f t="shared" si="11"/>
        <v>-1133</v>
      </c>
      <c r="T89" s="360" t="s">
        <v>9</v>
      </c>
      <c r="U89" s="381">
        <f>C90/$C$90*100</f>
        <v>100</v>
      </c>
      <c r="V89" s="381">
        <f t="shared" ref="V89:Z89" si="13">D90/$C$90*100</f>
        <v>101.4364640883978</v>
      </c>
      <c r="W89" s="381">
        <f t="shared" si="13"/>
        <v>101.87845303867404</v>
      </c>
      <c r="X89" s="381">
        <f t="shared" si="13"/>
        <v>101.71270718232044</v>
      </c>
      <c r="Y89" s="381">
        <f t="shared" si="13"/>
        <v>102.7900552486188</v>
      </c>
      <c r="Z89" s="381">
        <f t="shared" si="13"/>
        <v>102.23756906077348</v>
      </c>
      <c r="AA89" s="247"/>
      <c r="AB89" s="2"/>
    </row>
    <row r="90" spans="2:28" ht="14.25" x14ac:dyDescent="0.25">
      <c r="B90" s="344" t="s">
        <v>9</v>
      </c>
      <c r="C90" s="18">
        <f>'[1]Unità locali'!C91</f>
        <v>7240</v>
      </c>
      <c r="D90" s="37">
        <f>'[1]Unità locali'!D91</f>
        <v>7344</v>
      </c>
      <c r="E90" s="37">
        <f>'[1]Unità locali'!E91</f>
        <v>7376</v>
      </c>
      <c r="F90" s="51">
        <f>'[1]Unità locali'!F91</f>
        <v>7364</v>
      </c>
      <c r="G90" s="37">
        <f>'[1]Unità locali'!G91</f>
        <v>7442</v>
      </c>
      <c r="H90" s="18">
        <f>'[1]Unità locali'!H91</f>
        <v>7402</v>
      </c>
      <c r="J90" s="321">
        <f t="shared" si="10"/>
        <v>2.2375690607734807E-2</v>
      </c>
      <c r="K90" s="341">
        <f t="shared" si="11"/>
        <v>162</v>
      </c>
      <c r="T90" s="360" t="s">
        <v>10</v>
      </c>
      <c r="U90" s="381">
        <f>C91/$C$91*100</f>
        <v>100</v>
      </c>
      <c r="V90" s="381">
        <f t="shared" ref="V90:Z90" si="14">D91/$C$91*100</f>
        <v>101.49593374617622</v>
      </c>
      <c r="W90" s="381">
        <f t="shared" si="14"/>
        <v>102.70461836902187</v>
      </c>
      <c r="X90" s="381">
        <f t="shared" si="14"/>
        <v>103.66335894948892</v>
      </c>
      <c r="Y90" s="381">
        <f t="shared" si="14"/>
        <v>105.30851301947325</v>
      </c>
      <c r="Z90" s="381">
        <f t="shared" si="14"/>
        <v>106.69253152279342</v>
      </c>
      <c r="AA90" s="247"/>
      <c r="AB90" s="2"/>
    </row>
    <row r="91" spans="2:28" ht="15" thickBot="1" x14ac:dyDescent="0.3">
      <c r="B91" s="38" t="s">
        <v>10</v>
      </c>
      <c r="C91" s="20">
        <f>'[1]Unità locali'!C92</f>
        <v>26806</v>
      </c>
      <c r="D91" s="53">
        <f>'[1]Unità locali'!D92</f>
        <v>27207</v>
      </c>
      <c r="E91" s="53">
        <f>'[1]Unità locali'!E92</f>
        <v>27531</v>
      </c>
      <c r="F91" s="52">
        <f>'[1]Unità locali'!F92</f>
        <v>27788</v>
      </c>
      <c r="G91" s="53">
        <f>'[1]Unità locali'!G92</f>
        <v>28229</v>
      </c>
      <c r="H91" s="20">
        <f>'[1]Unità locali'!H92</f>
        <v>28600</v>
      </c>
      <c r="J91" s="326">
        <f t="shared" si="10"/>
        <v>6.6925315227934046E-2</v>
      </c>
      <c r="K91" s="343">
        <f t="shared" si="11"/>
        <v>1794</v>
      </c>
      <c r="T91" s="247"/>
      <c r="U91" s="247"/>
      <c r="V91" s="247"/>
      <c r="W91" s="247"/>
      <c r="X91" s="247"/>
      <c r="Y91" s="247"/>
      <c r="Z91" s="247"/>
      <c r="AA91" s="247"/>
      <c r="AB91" s="2"/>
    </row>
    <row r="92" spans="2:28" ht="14.25" x14ac:dyDescent="0.25">
      <c r="B92" s="304"/>
      <c r="D92" s="330"/>
      <c r="E92" s="330"/>
      <c r="F92" s="275"/>
      <c r="I92" s="330"/>
      <c r="T92" s="247"/>
      <c r="U92" s="247"/>
      <c r="V92" s="247"/>
      <c r="W92" s="247"/>
      <c r="X92" s="247"/>
      <c r="Y92" s="247"/>
      <c r="Z92" s="247"/>
      <c r="AA92" s="247"/>
      <c r="AB92" s="2"/>
    </row>
    <row r="93" spans="2:28" ht="15" thickBot="1" x14ac:dyDescent="0.3">
      <c r="B93" s="304"/>
      <c r="D93" s="330"/>
      <c r="E93" s="330"/>
      <c r="F93" s="275"/>
      <c r="I93" s="330"/>
      <c r="T93" s="247"/>
      <c r="U93" s="247"/>
      <c r="V93" s="247"/>
      <c r="W93" s="247"/>
      <c r="X93" s="247"/>
      <c r="Y93" s="247"/>
      <c r="Z93" s="247"/>
      <c r="AA93" s="247"/>
      <c r="AB93" s="2"/>
    </row>
    <row r="94" spans="2:28" ht="19.5" customHeight="1" thickBot="1" x14ac:dyDescent="0.3">
      <c r="B94" s="415" t="s">
        <v>161</v>
      </c>
      <c r="C94" s="416"/>
      <c r="D94" s="416"/>
      <c r="E94" s="416"/>
      <c r="F94" s="416"/>
      <c r="G94" s="416"/>
      <c r="H94" s="416"/>
      <c r="I94" s="416"/>
      <c r="J94" s="416"/>
      <c r="K94" s="417"/>
      <c r="T94" s="247"/>
      <c r="U94" s="247"/>
      <c r="V94" s="247"/>
      <c r="W94" s="247"/>
      <c r="X94" s="247"/>
      <c r="Y94" s="247"/>
      <c r="Z94" s="247"/>
      <c r="AA94" s="247"/>
      <c r="AB94" s="2"/>
    </row>
    <row r="95" spans="2:28" x14ac:dyDescent="0.25">
      <c r="T95" s="247"/>
      <c r="U95" s="247"/>
      <c r="V95" s="247"/>
      <c r="W95" s="247"/>
      <c r="X95" s="247"/>
      <c r="Y95" s="247"/>
      <c r="Z95" s="247"/>
      <c r="AA95" s="247"/>
      <c r="AB95" s="2"/>
    </row>
    <row r="96" spans="2:28" ht="14.25" thickBot="1" x14ac:dyDescent="0.3">
      <c r="T96" s="247"/>
      <c r="U96" s="247"/>
      <c r="V96" s="247"/>
      <c r="W96" s="247"/>
      <c r="X96" s="247"/>
      <c r="Y96" s="247"/>
      <c r="Z96" s="247"/>
      <c r="AA96" s="247"/>
      <c r="AB96" s="2"/>
    </row>
    <row r="97" spans="2:28" ht="29.25" customHeight="1" x14ac:dyDescent="0.25">
      <c r="B97" s="332" t="s">
        <v>43</v>
      </c>
      <c r="C97" s="333" t="s">
        <v>293</v>
      </c>
      <c r="D97" s="278" t="s">
        <v>294</v>
      </c>
      <c r="E97" s="278" t="s">
        <v>295</v>
      </c>
      <c r="F97" s="278" t="s">
        <v>296</v>
      </c>
      <c r="G97" s="278" t="s">
        <v>282</v>
      </c>
      <c r="H97" s="333" t="s">
        <v>278</v>
      </c>
      <c r="J97" s="334" t="s">
        <v>270</v>
      </c>
      <c r="K97" s="335" t="s">
        <v>271</v>
      </c>
      <c r="T97" s="358"/>
      <c r="U97" s="380" t="s">
        <v>293</v>
      </c>
      <c r="V97" s="380" t="s">
        <v>294</v>
      </c>
      <c r="W97" s="380" t="s">
        <v>295</v>
      </c>
      <c r="X97" s="380" t="s">
        <v>296</v>
      </c>
      <c r="Y97" s="380" t="s">
        <v>282</v>
      </c>
      <c r="Z97" s="380" t="s">
        <v>278</v>
      </c>
      <c r="AA97" s="247"/>
      <c r="AB97" s="2"/>
    </row>
    <row r="98" spans="2:28" ht="23.25" customHeight="1" x14ac:dyDescent="0.25">
      <c r="B98" s="337" t="s">
        <v>42</v>
      </c>
      <c r="C98" s="25">
        <f>'[1]Unità locali'!C99</f>
        <v>55409</v>
      </c>
      <c r="D98" s="47">
        <f>'[1]Unità locali'!D99</f>
        <v>55613</v>
      </c>
      <c r="E98" s="47">
        <f>'[1]Unità locali'!E99</f>
        <v>55688</v>
      </c>
      <c r="F98" s="50">
        <f>'[1]Unità locali'!F99</f>
        <v>55607</v>
      </c>
      <c r="G98" s="47">
        <f>'[1]Unità locali'!G99</f>
        <v>56116</v>
      </c>
      <c r="H98" s="25">
        <f>'[1]Unità locali'!H99</f>
        <v>56232</v>
      </c>
      <c r="I98" s="30"/>
      <c r="J98" s="312">
        <f t="shared" ref="J98:J101" si="15">(H98-C98)/C98</f>
        <v>1.4853182695951921E-2</v>
      </c>
      <c r="K98" s="338">
        <f t="shared" ref="K98:K101" si="16">H98-C98</f>
        <v>823</v>
      </c>
      <c r="T98" s="360" t="s">
        <v>32</v>
      </c>
      <c r="U98" s="381">
        <f>C99/$C$99*100</f>
        <v>100</v>
      </c>
      <c r="V98" s="381">
        <f t="shared" ref="V98:Z98" si="17">D99/$C$99*100</f>
        <v>100.11501920820778</v>
      </c>
      <c r="W98" s="381">
        <f t="shared" si="17"/>
        <v>100.01610268914909</v>
      </c>
      <c r="X98" s="381">
        <f t="shared" si="17"/>
        <v>99.447907800602692</v>
      </c>
      <c r="Y98" s="381">
        <f t="shared" si="17"/>
        <v>100.20473419060983</v>
      </c>
      <c r="Z98" s="381">
        <f t="shared" si="17"/>
        <v>100.2783464838628</v>
      </c>
      <c r="AA98" s="247"/>
      <c r="AB98" s="2"/>
    </row>
    <row r="99" spans="2:28" ht="14.25" x14ac:dyDescent="0.25">
      <c r="B99" s="344" t="s">
        <v>32</v>
      </c>
      <c r="C99" s="18">
        <f>'[1]Unità locali'!C100</f>
        <v>43471</v>
      </c>
      <c r="D99" s="37">
        <f>'[1]Unità locali'!D100</f>
        <v>43521</v>
      </c>
      <c r="E99" s="37">
        <f>'[1]Unità locali'!E100</f>
        <v>43478</v>
      </c>
      <c r="F99" s="51">
        <f>'[1]Unità locali'!F100</f>
        <v>43231</v>
      </c>
      <c r="G99" s="37">
        <f>'[1]Unità locali'!G100</f>
        <v>43560</v>
      </c>
      <c r="H99" s="18">
        <f>'[1]Unità locali'!H100</f>
        <v>43592</v>
      </c>
      <c r="J99" s="321">
        <f t="shared" si="15"/>
        <v>2.7834648386280509E-3</v>
      </c>
      <c r="K99" s="341">
        <f t="shared" si="16"/>
        <v>121</v>
      </c>
      <c r="T99" s="360" t="s">
        <v>33</v>
      </c>
      <c r="U99" s="381">
        <f>C100/$C$100*100</f>
        <v>100</v>
      </c>
      <c r="V99" s="381">
        <f t="shared" ref="V99:Z99" si="18">D100/$C$100*100</f>
        <v>101.07794361525704</v>
      </c>
      <c r="W99" s="381">
        <f t="shared" si="18"/>
        <v>101.16086235489222</v>
      </c>
      <c r="X99" s="381">
        <f t="shared" si="18"/>
        <v>101.89331122166942</v>
      </c>
      <c r="Y99" s="381">
        <f t="shared" si="18"/>
        <v>103.42730790491986</v>
      </c>
      <c r="Z99" s="381">
        <f t="shared" si="18"/>
        <v>104.38087341072415</v>
      </c>
      <c r="AA99" s="247"/>
      <c r="AB99" s="2"/>
    </row>
    <row r="100" spans="2:28" ht="14.25" x14ac:dyDescent="0.25">
      <c r="B100" s="344" t="s">
        <v>33</v>
      </c>
      <c r="C100" s="18">
        <f>'[1]Unità locali'!C101</f>
        <v>7236</v>
      </c>
      <c r="D100" s="37">
        <f>'[1]Unità locali'!D101</f>
        <v>7314</v>
      </c>
      <c r="E100" s="37">
        <f>'[1]Unità locali'!E101</f>
        <v>7320</v>
      </c>
      <c r="F100" s="51">
        <f>'[1]Unità locali'!F101</f>
        <v>7373</v>
      </c>
      <c r="G100" s="37">
        <f>'[1]Unità locali'!G101</f>
        <v>7484</v>
      </c>
      <c r="H100" s="18">
        <f>'[1]Unità locali'!H101</f>
        <v>7553</v>
      </c>
      <c r="J100" s="321">
        <f t="shared" si="15"/>
        <v>4.3808734107241572E-2</v>
      </c>
      <c r="K100" s="341">
        <f t="shared" si="16"/>
        <v>317</v>
      </c>
      <c r="T100" s="360" t="s">
        <v>34</v>
      </c>
      <c r="U100" s="381">
        <f>C101/$C$101*100</f>
        <v>100</v>
      </c>
      <c r="V100" s="381">
        <f t="shared" ref="V100:Z100" si="19">D101/$C$101*100</f>
        <v>101.61633347511699</v>
      </c>
      <c r="W100" s="381">
        <f t="shared" si="19"/>
        <v>103.99829859634198</v>
      </c>
      <c r="X100" s="381">
        <f t="shared" si="19"/>
        <v>106.40153126329221</v>
      </c>
      <c r="Y100" s="381">
        <f t="shared" si="19"/>
        <v>107.86899191833264</v>
      </c>
      <c r="Z100" s="381">
        <f t="shared" si="19"/>
        <v>108.18800510421099</v>
      </c>
      <c r="AA100" s="247"/>
      <c r="AB100" s="2"/>
    </row>
    <row r="101" spans="2:28" ht="15" thickBot="1" x14ac:dyDescent="0.3">
      <c r="B101" s="38" t="s">
        <v>34</v>
      </c>
      <c r="C101" s="20">
        <f>'[1]Unità locali'!C102</f>
        <v>4702</v>
      </c>
      <c r="D101" s="53">
        <f>'[1]Unità locali'!D102</f>
        <v>4778</v>
      </c>
      <c r="E101" s="53">
        <f>'[1]Unità locali'!E102</f>
        <v>4890</v>
      </c>
      <c r="F101" s="52">
        <f>'[1]Unità locali'!F102</f>
        <v>5003</v>
      </c>
      <c r="G101" s="53">
        <f>'[1]Unità locali'!G102</f>
        <v>5072</v>
      </c>
      <c r="H101" s="20">
        <f>'[1]Unità locali'!H102</f>
        <v>5087</v>
      </c>
      <c r="J101" s="326">
        <f t="shared" si="15"/>
        <v>8.1880051042109742E-2</v>
      </c>
      <c r="K101" s="343">
        <f t="shared" si="16"/>
        <v>385</v>
      </c>
      <c r="T101" s="247"/>
      <c r="U101" s="247"/>
      <c r="V101" s="247"/>
      <c r="W101" s="247"/>
      <c r="X101" s="247"/>
      <c r="Y101" s="247"/>
      <c r="Z101" s="247"/>
      <c r="AA101" s="247"/>
      <c r="AB101" s="2"/>
    </row>
    <row r="102" spans="2:28" x14ac:dyDescent="0.25">
      <c r="T102" s="247"/>
      <c r="U102" s="247"/>
      <c r="V102" s="247"/>
      <c r="W102" s="247"/>
      <c r="X102" s="247"/>
      <c r="Y102" s="247"/>
      <c r="Z102" s="247"/>
      <c r="AA102" s="247"/>
      <c r="AB102" s="2"/>
    </row>
    <row r="103" spans="2:28" ht="14.25" thickBot="1" x14ac:dyDescent="0.3">
      <c r="T103" s="247"/>
      <c r="U103" s="247"/>
      <c r="V103" s="247"/>
      <c r="W103" s="247"/>
      <c r="X103" s="247"/>
      <c r="Y103" s="247"/>
      <c r="Z103" s="247"/>
      <c r="AA103" s="247"/>
      <c r="AB103" s="2"/>
    </row>
    <row r="104" spans="2:28" ht="19.5" customHeight="1" thickBot="1" x14ac:dyDescent="0.3">
      <c r="B104" s="415" t="s">
        <v>162</v>
      </c>
      <c r="C104" s="416"/>
      <c r="D104" s="416"/>
      <c r="E104" s="416"/>
      <c r="F104" s="416"/>
      <c r="G104" s="416"/>
      <c r="H104" s="416"/>
      <c r="I104" s="416"/>
      <c r="J104" s="416"/>
      <c r="K104" s="417"/>
      <c r="T104" s="247"/>
      <c r="U104" s="247"/>
      <c r="V104" s="247"/>
      <c r="W104" s="247"/>
      <c r="X104" s="247"/>
      <c r="Y104" s="247"/>
      <c r="Z104" s="247"/>
      <c r="AA104" s="247"/>
      <c r="AB104" s="2"/>
    </row>
    <row r="105" spans="2:28" x14ac:dyDescent="0.25">
      <c r="T105" s="247"/>
      <c r="U105" s="247"/>
      <c r="V105" s="247"/>
      <c r="W105" s="247"/>
      <c r="X105" s="247"/>
      <c r="Y105" s="247"/>
      <c r="Z105" s="247"/>
      <c r="AA105" s="247"/>
      <c r="AB105" s="2"/>
    </row>
    <row r="106" spans="2:28" ht="14.25" thickBot="1" x14ac:dyDescent="0.3">
      <c r="T106" s="247"/>
      <c r="U106" s="247"/>
      <c r="V106" s="247"/>
      <c r="W106" s="247"/>
      <c r="X106" s="247"/>
      <c r="Y106" s="247"/>
      <c r="Z106" s="247"/>
      <c r="AA106" s="247"/>
      <c r="AB106" s="2"/>
    </row>
    <row r="107" spans="2:28" ht="29.25" customHeight="1" x14ac:dyDescent="0.25">
      <c r="B107" s="332" t="s">
        <v>167</v>
      </c>
      <c r="C107" s="333" t="s">
        <v>293</v>
      </c>
      <c r="D107" s="278" t="s">
        <v>294</v>
      </c>
      <c r="E107" s="278" t="s">
        <v>295</v>
      </c>
      <c r="F107" s="278" t="s">
        <v>296</v>
      </c>
      <c r="G107" s="278" t="s">
        <v>282</v>
      </c>
      <c r="H107" s="333" t="s">
        <v>278</v>
      </c>
      <c r="J107" s="334" t="s">
        <v>270</v>
      </c>
      <c r="K107" s="335" t="s">
        <v>271</v>
      </c>
      <c r="T107" s="358"/>
      <c r="U107" s="380" t="s">
        <v>293</v>
      </c>
      <c r="V107" s="380" t="s">
        <v>294</v>
      </c>
      <c r="W107" s="380" t="s">
        <v>295</v>
      </c>
      <c r="X107" s="380" t="s">
        <v>296</v>
      </c>
      <c r="Y107" s="380" t="s">
        <v>282</v>
      </c>
      <c r="Z107" s="380" t="s">
        <v>278</v>
      </c>
      <c r="AA107" s="247"/>
      <c r="AB107" s="2"/>
    </row>
    <row r="108" spans="2:28" ht="23.25" customHeight="1" x14ac:dyDescent="0.25">
      <c r="B108" s="337" t="s">
        <v>42</v>
      </c>
      <c r="C108" s="25">
        <f>'[1]Unità locali'!C109</f>
        <v>55409</v>
      </c>
      <c r="D108" s="47">
        <f>'[1]Unità locali'!D109</f>
        <v>55613</v>
      </c>
      <c r="E108" s="47">
        <f>'[1]Unità locali'!E109</f>
        <v>55688</v>
      </c>
      <c r="F108" s="50">
        <f>'[1]Unità locali'!F109</f>
        <v>55607</v>
      </c>
      <c r="G108" s="47">
        <f>'[1]Unità locali'!G109</f>
        <v>56116</v>
      </c>
      <c r="H108" s="25">
        <f>'[1]Unità locali'!H109</f>
        <v>56232</v>
      </c>
      <c r="I108" s="30"/>
      <c r="J108" s="312">
        <f t="shared" ref="J108:J112" si="20">(H108-C108)/C108</f>
        <v>1.4853182695951921E-2</v>
      </c>
      <c r="K108" s="338">
        <f t="shared" ref="K108:K112" si="21">H108-C108</f>
        <v>823</v>
      </c>
      <c r="T108" s="360" t="s">
        <v>163</v>
      </c>
      <c r="U108" s="381">
        <f>C109/$C$109*100</f>
        <v>100</v>
      </c>
      <c r="V108" s="381">
        <f t="shared" ref="V108:Z108" si="22">D109/$C$109*100</f>
        <v>99.00405908691468</v>
      </c>
      <c r="W108" s="381">
        <f t="shared" si="22"/>
        <v>98.5814118927062</v>
      </c>
      <c r="X108" s="381">
        <f t="shared" si="22"/>
        <v>97.05820814328159</v>
      </c>
      <c r="Y108" s="381">
        <f t="shared" si="22"/>
        <v>97.8867640289576</v>
      </c>
      <c r="Z108" s="381">
        <f t="shared" si="22"/>
        <v>97.648240364899365</v>
      </c>
      <c r="AA108" s="247"/>
      <c r="AB108" s="2"/>
    </row>
    <row r="109" spans="2:28" ht="14.25" x14ac:dyDescent="0.25">
      <c r="B109" s="27" t="s">
        <v>163</v>
      </c>
      <c r="C109" s="18">
        <f>'[1]Unità locali'!C110</f>
        <v>23897</v>
      </c>
      <c r="D109" s="37">
        <f>'[1]Unità locali'!D110</f>
        <v>23659</v>
      </c>
      <c r="E109" s="37">
        <f>'[1]Unità locali'!E110</f>
        <v>23558</v>
      </c>
      <c r="F109" s="51">
        <f>'[1]Unità locali'!F110</f>
        <v>23194</v>
      </c>
      <c r="G109" s="37">
        <f>'[1]Unità locali'!G110</f>
        <v>23392</v>
      </c>
      <c r="H109" s="18">
        <f>'[1]Unità locali'!H110</f>
        <v>23335</v>
      </c>
      <c r="J109" s="321">
        <f t="shared" si="20"/>
        <v>-2.3517596351006403E-2</v>
      </c>
      <c r="K109" s="341">
        <f t="shared" si="21"/>
        <v>-562</v>
      </c>
      <c r="T109" s="360" t="s">
        <v>164</v>
      </c>
      <c r="U109" s="381">
        <f>C110/$C$110*100</f>
        <v>100</v>
      </c>
      <c r="V109" s="381">
        <f t="shared" ref="V109:Z109" si="23">D110/$C$110*100</f>
        <v>103.62382888456779</v>
      </c>
      <c r="W109" s="381">
        <f t="shared" si="23"/>
        <v>106.79983501266868</v>
      </c>
      <c r="X109" s="381">
        <f t="shared" si="23"/>
        <v>109.87567026103353</v>
      </c>
      <c r="Y109" s="381">
        <f t="shared" si="23"/>
        <v>112.59206882328678</v>
      </c>
      <c r="Z109" s="381">
        <f t="shared" si="23"/>
        <v>116.46927110953979</v>
      </c>
      <c r="AA109" s="247"/>
      <c r="AB109" s="2"/>
    </row>
    <row r="110" spans="2:28" ht="14.25" x14ac:dyDescent="0.25">
      <c r="B110" s="27" t="s">
        <v>164</v>
      </c>
      <c r="C110" s="18">
        <f>'[1]Unità locali'!C111</f>
        <v>16971</v>
      </c>
      <c r="D110" s="37">
        <f>'[1]Unità locali'!D111</f>
        <v>17586</v>
      </c>
      <c r="E110" s="37">
        <f>'[1]Unità locali'!E111</f>
        <v>18125</v>
      </c>
      <c r="F110" s="51">
        <f>'[1]Unità locali'!F111</f>
        <v>18647</v>
      </c>
      <c r="G110" s="37">
        <f>'[1]Unità locali'!G111</f>
        <v>19108</v>
      </c>
      <c r="H110" s="18">
        <f>'[1]Unità locali'!H111</f>
        <v>19766</v>
      </c>
      <c r="J110" s="321">
        <f t="shared" ref="J110" si="24">(H110-C110)/C110</f>
        <v>0.16469271109539804</v>
      </c>
      <c r="K110" s="341">
        <f t="shared" ref="K110" si="25">H110-C110</f>
        <v>2795</v>
      </c>
      <c r="T110" s="360" t="s">
        <v>165</v>
      </c>
      <c r="U110" s="381">
        <f>C111/$C$111*100</f>
        <v>100</v>
      </c>
      <c r="V110" s="381">
        <f t="shared" ref="V110:Z110" si="26">D111/$C$111*100</f>
        <v>98.328477227419114</v>
      </c>
      <c r="W110" s="381">
        <f t="shared" si="26"/>
        <v>95.384143536267445</v>
      </c>
      <c r="X110" s="381">
        <f t="shared" si="26"/>
        <v>93.543934979297646</v>
      </c>
      <c r="Y110" s="381">
        <f t="shared" si="26"/>
        <v>92.493482594694072</v>
      </c>
      <c r="Z110" s="381">
        <f t="shared" si="26"/>
        <v>88.675049838981749</v>
      </c>
      <c r="AA110" s="247"/>
      <c r="AB110" s="2"/>
    </row>
    <row r="111" spans="2:28" ht="14.25" x14ac:dyDescent="0.25">
      <c r="B111" s="27" t="s">
        <v>165</v>
      </c>
      <c r="C111" s="18">
        <f>'[1]Unità locali'!C112</f>
        <v>13042</v>
      </c>
      <c r="D111" s="37">
        <f>'[1]Unità locali'!D112</f>
        <v>12824</v>
      </c>
      <c r="E111" s="37">
        <f>'[1]Unità locali'!E112</f>
        <v>12440</v>
      </c>
      <c r="F111" s="51">
        <f>'[1]Unità locali'!F112</f>
        <v>12200</v>
      </c>
      <c r="G111" s="37">
        <f>'[1]Unità locali'!G112</f>
        <v>12063</v>
      </c>
      <c r="H111" s="18">
        <f>'[1]Unità locali'!H112</f>
        <v>11565</v>
      </c>
      <c r="J111" s="321">
        <f t="shared" si="20"/>
        <v>-0.11324950161018249</v>
      </c>
      <c r="K111" s="341">
        <f t="shared" si="21"/>
        <v>-1477</v>
      </c>
      <c r="T111" s="247"/>
      <c r="U111" s="247"/>
      <c r="V111" s="247"/>
      <c r="W111" s="247"/>
      <c r="X111" s="247"/>
      <c r="Y111" s="247"/>
      <c r="Z111" s="247"/>
      <c r="AA111" s="247"/>
      <c r="AB111" s="2"/>
    </row>
    <row r="112" spans="2:28" ht="15" thickBot="1" x14ac:dyDescent="0.3">
      <c r="B112" s="29" t="s">
        <v>166</v>
      </c>
      <c r="C112" s="20">
        <f>'[1]Unità locali'!C113</f>
        <v>1499</v>
      </c>
      <c r="D112" s="53">
        <f>'[1]Unità locali'!D113</f>
        <v>1544</v>
      </c>
      <c r="E112" s="53">
        <f>'[1]Unità locali'!E113</f>
        <v>1565</v>
      </c>
      <c r="F112" s="52">
        <f>'[1]Unità locali'!F113</f>
        <v>1566</v>
      </c>
      <c r="G112" s="53">
        <f>'[1]Unità locali'!G113</f>
        <v>1553</v>
      </c>
      <c r="H112" s="20">
        <f>'[1]Unità locali'!H113</f>
        <v>1566</v>
      </c>
      <c r="J112" s="326">
        <f t="shared" si="20"/>
        <v>4.4696464309539691E-2</v>
      </c>
      <c r="K112" s="343">
        <f t="shared" si="21"/>
        <v>67</v>
      </c>
      <c r="T112" s="247"/>
      <c r="U112" s="247"/>
      <c r="V112" s="247"/>
      <c r="W112" s="247"/>
      <c r="X112" s="247"/>
      <c r="Y112" s="247"/>
      <c r="Z112" s="247"/>
      <c r="AA112" s="247"/>
      <c r="AB112" s="2"/>
    </row>
    <row r="113" spans="7:28" x14ac:dyDescent="0.25">
      <c r="T113" s="247"/>
      <c r="U113" s="247"/>
      <c r="V113" s="247"/>
      <c r="W113" s="247"/>
      <c r="X113" s="247"/>
      <c r="Y113" s="247"/>
      <c r="Z113" s="247"/>
      <c r="AA113" s="247"/>
      <c r="AB113" s="2"/>
    </row>
    <row r="114" spans="7:28" x14ac:dyDescent="0.25">
      <c r="G114" s="251" t="s">
        <v>168</v>
      </c>
      <c r="T114" s="247"/>
      <c r="U114" s="247"/>
      <c r="V114" s="247"/>
      <c r="W114" s="247"/>
      <c r="X114" s="247"/>
      <c r="Y114" s="247"/>
      <c r="Z114" s="247"/>
      <c r="AA114" s="247"/>
      <c r="AB114" s="2"/>
    </row>
    <row r="115" spans="7:28" x14ac:dyDescent="0.25">
      <c r="T115" s="247"/>
      <c r="U115" s="247"/>
      <c r="V115" s="247"/>
      <c r="W115" s="247"/>
      <c r="X115" s="247"/>
      <c r="Y115" s="247"/>
      <c r="Z115" s="247"/>
      <c r="AA115" s="247"/>
      <c r="AB115" s="2"/>
    </row>
    <row r="116" spans="7:28" x14ac:dyDescent="0.25">
      <c r="H116" s="345"/>
      <c r="I116" s="345"/>
      <c r="T116" s="247"/>
      <c r="U116" s="247"/>
      <c r="V116" s="247"/>
      <c r="W116" s="247"/>
      <c r="X116" s="247"/>
      <c r="Y116" s="247"/>
      <c r="Z116" s="247"/>
      <c r="AA116" s="247"/>
      <c r="AB116" s="2"/>
    </row>
    <row r="117" spans="7:28" x14ac:dyDescent="0.25">
      <c r="T117" s="247"/>
      <c r="U117" s="247"/>
      <c r="V117" s="247"/>
      <c r="W117" s="247"/>
      <c r="X117" s="247"/>
      <c r="Y117" s="247"/>
      <c r="Z117" s="247"/>
      <c r="AA117" s="247"/>
      <c r="AB117" s="2"/>
    </row>
  </sheetData>
  <sheetProtection sheet="1" objects="1" scenarios="1"/>
  <sortState xmlns:xlrd2="http://schemas.microsoft.com/office/spreadsheetml/2017/richdata2" ref="K10:L16">
    <sortCondition descending="1" ref="L10:L16"/>
  </sortState>
  <mergeCells count="53">
    <mergeCell ref="D6:F6"/>
    <mergeCell ref="H6:I6"/>
    <mergeCell ref="E8:E9"/>
    <mergeCell ref="F8:F9"/>
    <mergeCell ref="F23:F24"/>
    <mergeCell ref="E23:E24"/>
    <mergeCell ref="D23:D24"/>
    <mergeCell ref="C8:C9"/>
    <mergeCell ref="D8:D9"/>
    <mergeCell ref="D21:F21"/>
    <mergeCell ref="H21:I21"/>
    <mergeCell ref="D40:F40"/>
    <mergeCell ref="H40:I40"/>
    <mergeCell ref="F31:F32"/>
    <mergeCell ref="B38:I38"/>
    <mergeCell ref="B23:B24"/>
    <mergeCell ref="I23:I24"/>
    <mergeCell ref="B31:B32"/>
    <mergeCell ref="I31:I32"/>
    <mergeCell ref="H23:H24"/>
    <mergeCell ref="H31:H32"/>
    <mergeCell ref="C31:C32"/>
    <mergeCell ref="D31:D32"/>
    <mergeCell ref="F42:F43"/>
    <mergeCell ref="D42:D43"/>
    <mergeCell ref="B49:I49"/>
    <mergeCell ref="B2:I2"/>
    <mergeCell ref="B4:I4"/>
    <mergeCell ref="B19:I19"/>
    <mergeCell ref="B42:B43"/>
    <mergeCell ref="I8:I9"/>
    <mergeCell ref="H8:H9"/>
    <mergeCell ref="C42:C43"/>
    <mergeCell ref="H42:H43"/>
    <mergeCell ref="B8:B9"/>
    <mergeCell ref="E42:E43"/>
    <mergeCell ref="I42:I43"/>
    <mergeCell ref="E31:E32"/>
    <mergeCell ref="C23:C24"/>
    <mergeCell ref="B104:K104"/>
    <mergeCell ref="D51:F51"/>
    <mergeCell ref="H51:I51"/>
    <mergeCell ref="B53:B54"/>
    <mergeCell ref="C53:C54"/>
    <mergeCell ref="D53:D54"/>
    <mergeCell ref="E53:E54"/>
    <mergeCell ref="F53:F54"/>
    <mergeCell ref="H53:H54"/>
    <mergeCell ref="I53:I54"/>
    <mergeCell ref="B77:K77"/>
    <mergeCell ref="B94:K94"/>
    <mergeCell ref="B64:K64"/>
    <mergeCell ref="B62:K62"/>
  </mergeCells>
  <phoneticPr fontId="18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894F-A076-4AAF-B5B5-075E75BF6014}">
  <sheetPr codeName="Foglio3">
    <tabColor theme="0"/>
  </sheetPr>
  <dimension ref="B2:AD52"/>
  <sheetViews>
    <sheetView zoomScaleNormal="100" zoomScalePageLayoutView="125" workbookViewId="0">
      <selection activeCell="J2" sqref="J2"/>
    </sheetView>
  </sheetViews>
  <sheetFormatPr defaultColWidth="8.85546875" defaultRowHeight="13.5" x14ac:dyDescent="0.25"/>
  <cols>
    <col min="1" max="1" width="4.7109375" style="2" customWidth="1"/>
    <col min="2" max="2" width="29.8554687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8.85546875" style="2"/>
    <col min="13" max="14" width="8.85546875" style="251"/>
    <col min="15" max="15" width="16.140625" style="251" customWidth="1"/>
    <col min="16" max="16" width="17.28515625" style="251" customWidth="1"/>
    <col min="17" max="17" width="17.7109375" style="251" customWidth="1"/>
    <col min="18" max="18" width="17.5703125" style="251" customWidth="1"/>
    <col min="19" max="30" width="8.85546875" style="251"/>
    <col min="31" max="16384" width="8.85546875" style="2"/>
  </cols>
  <sheetData>
    <row r="2" spans="2:9" ht="42.75" customHeight="1" x14ac:dyDescent="0.25">
      <c r="B2" s="430" t="s">
        <v>289</v>
      </c>
      <c r="C2" s="429"/>
      <c r="D2" s="429"/>
      <c r="E2" s="429"/>
      <c r="F2" s="429"/>
      <c r="G2" s="429"/>
      <c r="H2" s="429"/>
      <c r="I2" s="429"/>
    </row>
    <row r="3" spans="2:9" ht="14.25" thickBot="1" x14ac:dyDescent="0.3"/>
    <row r="4" spans="2:9" ht="19.5" customHeight="1" thickBot="1" x14ac:dyDescent="0.3">
      <c r="B4" s="415" t="s">
        <v>52</v>
      </c>
      <c r="C4" s="416"/>
      <c r="D4" s="416"/>
      <c r="E4" s="416"/>
      <c r="F4" s="416"/>
      <c r="G4" s="416"/>
      <c r="H4" s="416"/>
      <c r="I4" s="417"/>
    </row>
    <row r="5" spans="2:9" ht="15.75" customHeight="1" x14ac:dyDescent="0.25"/>
    <row r="6" spans="2:9" ht="15.75" customHeight="1" x14ac:dyDescent="0.25">
      <c r="C6" s="1"/>
      <c r="D6" s="432" t="s">
        <v>38</v>
      </c>
      <c r="E6" s="432"/>
      <c r="F6" s="432"/>
      <c r="G6" s="1"/>
      <c r="H6" s="432" t="s">
        <v>39</v>
      </c>
      <c r="I6" s="432"/>
    </row>
    <row r="7" spans="2:9" ht="14.25" thickBot="1" x14ac:dyDescent="0.3">
      <c r="B7" s="3"/>
      <c r="C7" s="4"/>
      <c r="D7" s="5"/>
      <c r="E7" s="5"/>
      <c r="F7" s="5"/>
      <c r="G7" s="5"/>
      <c r="H7" s="5"/>
    </row>
    <row r="8" spans="2:9" ht="14.25" customHeight="1" x14ac:dyDescent="0.25">
      <c r="B8" s="433" t="s">
        <v>45</v>
      </c>
      <c r="C8" s="421" t="s">
        <v>278</v>
      </c>
      <c r="D8" s="423" t="s">
        <v>290</v>
      </c>
      <c r="E8" s="423" t="s">
        <v>279</v>
      </c>
      <c r="F8" s="425" t="s">
        <v>280</v>
      </c>
      <c r="G8" s="251"/>
      <c r="H8" s="427" t="s">
        <v>291</v>
      </c>
      <c r="I8" s="425" t="s">
        <v>292</v>
      </c>
    </row>
    <row r="9" spans="2:9" ht="20.25" customHeight="1" x14ac:dyDescent="0.25">
      <c r="B9" s="434"/>
      <c r="C9" s="422"/>
      <c r="D9" s="424"/>
      <c r="E9" s="424"/>
      <c r="F9" s="426"/>
      <c r="G9" s="251"/>
      <c r="H9" s="428"/>
      <c r="I9" s="426"/>
    </row>
    <row r="10" spans="2:9" ht="23.25" customHeight="1" x14ac:dyDescent="0.25">
      <c r="B10" s="21" t="s">
        <v>46</v>
      </c>
      <c r="C10" s="7">
        <f>[1]Imprenditori!F8</f>
        <v>70215</v>
      </c>
      <c r="D10" s="67">
        <f>C10/$C$10</f>
        <v>1</v>
      </c>
      <c r="E10" s="206">
        <f>([1]Imprenditori!F8-[1]Imprenditori!E8)/[1]Imprenditori!E8</f>
        <v>-6.7756811044784567E-3</v>
      </c>
      <c r="F10" s="39">
        <f>[1]Imprenditori!F8-[1]Imprenditori!E8</f>
        <v>-479</v>
      </c>
      <c r="H10" s="56">
        <f>([1]Imprenditori!G8-[1]Imprenditori!C8)/[1]Imprenditori!C8</f>
        <v>-6.1050578708610678E-3</v>
      </c>
      <c r="I10" s="207">
        <f>([1]Imprenditori!E8-[1]Imprenditori!D8)/[1]Imprenditori!D8</f>
        <v>1.0336868636807749E-3</v>
      </c>
    </row>
    <row r="11" spans="2:9" ht="15.75" customHeight="1" x14ac:dyDescent="0.25">
      <c r="B11" s="23" t="s">
        <v>15</v>
      </c>
      <c r="C11" s="10">
        <f>[1]Imprenditori!F9</f>
        <v>47685</v>
      </c>
      <c r="D11" s="63">
        <f t="shared" ref="D11:D21" si="0">C11/$C$10</f>
        <v>0.67912839136936554</v>
      </c>
      <c r="E11" s="63">
        <f>([1]Imprenditori!F9-[1]Imprenditori!E9)/[1]Imprenditori!E9</f>
        <v>-7.4309978768577496E-3</v>
      </c>
      <c r="F11" s="40">
        <f>[1]Imprenditori!F9-[1]Imprenditori!E9</f>
        <v>-357</v>
      </c>
      <c r="H11" s="54">
        <f>([1]Imprenditori!G9-[1]Imprenditori!C9)/[1]Imprenditori!C9</f>
        <v>-7.2742388028681285E-3</v>
      </c>
      <c r="I11" s="209">
        <f>([1]Imprenditori!E9-[1]Imprenditori!D9)/[1]Imprenditori!D9</f>
        <v>2.3158290041935281E-3</v>
      </c>
    </row>
    <row r="12" spans="2:9" ht="15.75" customHeight="1" x14ac:dyDescent="0.25">
      <c r="B12" s="23" t="s">
        <v>16</v>
      </c>
      <c r="C12" s="10">
        <f>[1]Imprenditori!F10</f>
        <v>22530</v>
      </c>
      <c r="D12" s="63">
        <f t="shared" si="0"/>
        <v>0.32087160863063446</v>
      </c>
      <c r="E12" s="63">
        <f>([1]Imprenditori!F10-[1]Imprenditori!E10)/[1]Imprenditori!E10</f>
        <v>-5.3858378951085993E-3</v>
      </c>
      <c r="F12" s="40">
        <f>[1]Imprenditori!F10-[1]Imprenditori!E10</f>
        <v>-122</v>
      </c>
      <c r="H12" s="54">
        <f>([1]Imprenditori!G10-[1]Imprenditori!C10)/[1]Imprenditori!C10</f>
        <v>-3.6209485118784772E-3</v>
      </c>
      <c r="I12" s="209">
        <f>([1]Imprenditori!E10-[1]Imprenditori!D10)/[1]Imprenditori!D10</f>
        <v>-1.6747465843984133E-3</v>
      </c>
    </row>
    <row r="13" spans="2:9" ht="15.75" customHeight="1" x14ac:dyDescent="0.25">
      <c r="B13" s="23"/>
      <c r="C13" s="10"/>
      <c r="D13" s="63"/>
      <c r="E13" s="63"/>
      <c r="F13" s="40"/>
      <c r="H13" s="54"/>
      <c r="I13" s="209"/>
    </row>
    <row r="14" spans="2:9" ht="15.75" customHeight="1" x14ac:dyDescent="0.25">
      <c r="B14" s="23" t="s">
        <v>17</v>
      </c>
      <c r="C14" s="10">
        <f>[1]Imprenditori!F12</f>
        <v>2854</v>
      </c>
      <c r="D14" s="63">
        <f t="shared" si="0"/>
        <v>4.0646585487431462E-2</v>
      </c>
      <c r="E14" s="63">
        <f>([1]Imprenditori!F12-[1]Imprenditori!E12)/[1]Imprenditori!E12</f>
        <v>3.9708561020036427E-2</v>
      </c>
      <c r="F14" s="40">
        <f>[1]Imprenditori!F12-[1]Imprenditori!E12</f>
        <v>109</v>
      </c>
      <c r="H14" s="54">
        <f>([1]Imprenditori!G12-[1]Imprenditori!C12)/[1]Imprenditori!C12</f>
        <v>4.0193524376628209E-2</v>
      </c>
      <c r="I14" s="209">
        <f>([1]Imprenditori!E12-[1]Imprenditori!D12)/[1]Imprenditori!D12</f>
        <v>4.1350531107739001E-2</v>
      </c>
    </row>
    <row r="15" spans="2:9" ht="14.25" customHeight="1" x14ac:dyDescent="0.25">
      <c r="B15" s="23" t="s">
        <v>18</v>
      </c>
      <c r="C15" s="10">
        <f>[1]Imprenditori!F13</f>
        <v>67359</v>
      </c>
      <c r="D15" s="63">
        <f t="shared" si="0"/>
        <v>0.95932493057039092</v>
      </c>
      <c r="E15" s="63">
        <f>([1]Imprenditori!F13-[1]Imprenditori!E13)/[1]Imprenditori!E13</f>
        <v>-8.653803699942602E-3</v>
      </c>
      <c r="F15" s="40">
        <f>[1]Imprenditori!F13-[1]Imprenditori!E13</f>
        <v>-588</v>
      </c>
      <c r="H15" s="54">
        <f>([1]Imprenditori!G13-[1]Imprenditori!C13)/[1]Imprenditori!C13</f>
        <v>-7.9326605261998157E-3</v>
      </c>
      <c r="I15" s="209">
        <f>([1]Imprenditori!E13-[1]Imprenditori!D13)/[1]Imprenditori!D13</f>
        <v>-5.442457048717345E-4</v>
      </c>
    </row>
    <row r="16" spans="2:9" x14ac:dyDescent="0.25">
      <c r="B16" s="108" t="s">
        <v>19</v>
      </c>
      <c r="C16" s="211">
        <f>[1]Imprenditori!F14</f>
        <v>23121</v>
      </c>
      <c r="D16" s="109">
        <f t="shared" si="0"/>
        <v>0.32928861354411448</v>
      </c>
      <c r="E16" s="109">
        <f>([1]Imprenditori!F14-[1]Imprenditori!E14)/[1]Imprenditori!E14</f>
        <v>1.9500780031201249E-3</v>
      </c>
      <c r="F16" s="112">
        <f>[1]Imprenditori!F14-[1]Imprenditori!E14</f>
        <v>45</v>
      </c>
      <c r="H16" s="235">
        <f>([1]Imprenditori!G14-[1]Imprenditori!C14)/[1]Imprenditori!C14</f>
        <v>2.4995834027662055E-3</v>
      </c>
      <c r="I16" s="212">
        <f>([1]Imprenditori!E14-[1]Imprenditori!D14)/[1]Imprenditori!D14</f>
        <v>7.2457442164993455E-3</v>
      </c>
    </row>
    <row r="17" spans="2:30" x14ac:dyDescent="0.25">
      <c r="B17" s="108" t="s">
        <v>20</v>
      </c>
      <c r="C17" s="211">
        <f>[1]Imprenditori!F15</f>
        <v>36208</v>
      </c>
      <c r="D17" s="109">
        <f t="shared" si="0"/>
        <v>0.51567328918322297</v>
      </c>
      <c r="E17" s="109">
        <f>([1]Imprenditori!F15-[1]Imprenditori!E15)/[1]Imprenditori!E15</f>
        <v>-1.2113936483684383E-2</v>
      </c>
      <c r="F17" s="112">
        <f>[1]Imprenditori!F15-[1]Imprenditori!E15</f>
        <v>-444</v>
      </c>
      <c r="H17" s="235">
        <f>([1]Imprenditori!G15-[1]Imprenditori!C15)/[1]Imprenditori!C15</f>
        <v>-1.1681984276381353E-2</v>
      </c>
      <c r="I17" s="212">
        <f>([1]Imprenditori!E15-[1]Imprenditori!D15)/[1]Imprenditori!D15</f>
        <v>-2.9379760609357999E-3</v>
      </c>
    </row>
    <row r="18" spans="2:30" x14ac:dyDescent="0.25">
      <c r="B18" s="108" t="s">
        <v>21</v>
      </c>
      <c r="C18" s="211">
        <f>[1]Imprenditori!F16</f>
        <v>8030</v>
      </c>
      <c r="D18" s="109">
        <f t="shared" si="0"/>
        <v>0.11436302784305348</v>
      </c>
      <c r="E18" s="109">
        <f>([1]Imprenditori!F16-[1]Imprenditori!E16)/[1]Imprenditori!E16</f>
        <v>-2.2995498235795109E-2</v>
      </c>
      <c r="F18" s="112">
        <f>[1]Imprenditori!F16-[1]Imprenditori!E16</f>
        <v>-189</v>
      </c>
      <c r="H18" s="235">
        <f>([1]Imprenditori!G16-[1]Imprenditori!C16)/[1]Imprenditori!C16</f>
        <v>-2.2404027690371302E-2</v>
      </c>
      <c r="I18" s="212">
        <f>([1]Imprenditori!E16-[1]Imprenditori!D16)/[1]Imprenditori!D16</f>
        <v>-1.1426509502044744E-2</v>
      </c>
    </row>
    <row r="19" spans="2:30" ht="19.5" customHeight="1" x14ac:dyDescent="0.25">
      <c r="B19" s="23"/>
      <c r="C19" s="10"/>
      <c r="D19" s="63"/>
      <c r="E19" s="63"/>
      <c r="F19" s="40"/>
      <c r="H19" s="54"/>
      <c r="I19" s="209"/>
    </row>
    <row r="20" spans="2:30" ht="14.25" x14ac:dyDescent="0.25">
      <c r="B20" s="23" t="s">
        <v>22</v>
      </c>
      <c r="C20" s="10">
        <f>[1]Imprenditori!F18</f>
        <v>63055</v>
      </c>
      <c r="D20" s="63">
        <f t="shared" si="0"/>
        <v>0.89802748700420143</v>
      </c>
      <c r="E20" s="63">
        <f>([1]Imprenditori!F18-[1]Imprenditori!E18)/[1]Imprenditori!E18</f>
        <v>-7.0235114407647126E-3</v>
      </c>
      <c r="F20" s="40">
        <f>[1]Imprenditori!F18-[1]Imprenditori!E18</f>
        <v>-446</v>
      </c>
      <c r="H20" s="54">
        <f>([1]Imprenditori!G18-[1]Imprenditori!C18)/[1]Imprenditori!C18</f>
        <v>-6.8780326942102041E-3</v>
      </c>
      <c r="I20" s="209">
        <f>([1]Imprenditori!E18-[1]Imprenditori!D18)/[1]Imprenditori!D18</f>
        <v>8.1955586376459839E-4</v>
      </c>
      <c r="T20" s="247"/>
      <c r="U20" s="247"/>
      <c r="V20" s="247"/>
      <c r="W20" s="247"/>
      <c r="X20" s="247"/>
      <c r="Y20" s="247"/>
      <c r="Z20" s="247"/>
      <c r="AA20" s="247"/>
    </row>
    <row r="21" spans="2:30" ht="15" thickBot="1" x14ac:dyDescent="0.3">
      <c r="B21" s="24" t="s">
        <v>23</v>
      </c>
      <c r="C21" s="12">
        <f>[1]Imprenditori!F19</f>
        <v>7160</v>
      </c>
      <c r="D21" s="64">
        <f t="shared" si="0"/>
        <v>0.10197251299579863</v>
      </c>
      <c r="E21" s="64">
        <f>([1]Imprenditori!F19-[1]Imprenditori!E19)/[1]Imprenditori!E19</f>
        <v>-4.5877936883080769E-3</v>
      </c>
      <c r="F21" s="41">
        <f>[1]Imprenditori!F19-[1]Imprenditori!E19</f>
        <v>-33</v>
      </c>
      <c r="H21" s="55">
        <f>([1]Imprenditori!G19-[1]Imprenditori!C19)/[1]Imprenditori!C19</f>
        <v>8.4745762711864404E-4</v>
      </c>
      <c r="I21" s="210">
        <f>([1]Imprenditori!E19-[1]Imprenditori!D19)/[1]Imprenditori!D19</f>
        <v>2.9280535415504741E-3</v>
      </c>
      <c r="T21" s="247"/>
      <c r="U21" s="247"/>
      <c r="V21" s="247"/>
      <c r="W21" s="247"/>
      <c r="X21" s="247"/>
      <c r="Y21" s="247"/>
      <c r="Z21" s="247"/>
      <c r="AA21" s="247"/>
      <c r="AB21" s="2"/>
      <c r="AC21" s="2"/>
      <c r="AD21" s="2"/>
    </row>
    <row r="22" spans="2:30" x14ac:dyDescent="0.15">
      <c r="B22" s="289" t="s">
        <v>276</v>
      </c>
      <c r="T22" s="247"/>
      <c r="U22" s="247"/>
      <c r="V22" s="247"/>
      <c r="W22" s="247"/>
      <c r="X22" s="247"/>
      <c r="Y22" s="247"/>
      <c r="Z22" s="247"/>
      <c r="AA22" s="247"/>
      <c r="AB22" s="2"/>
      <c r="AC22" s="2"/>
      <c r="AD22" s="2"/>
    </row>
    <row r="23" spans="2:30" ht="14.25" customHeight="1" x14ac:dyDescent="0.25">
      <c r="T23" s="247"/>
      <c r="U23" s="247"/>
      <c r="V23" s="247"/>
      <c r="W23" s="247"/>
      <c r="X23" s="247"/>
      <c r="Y23" s="247"/>
      <c r="Z23" s="247"/>
      <c r="AA23" s="247"/>
      <c r="AB23" s="2"/>
      <c r="AC23" s="2"/>
      <c r="AD23" s="2"/>
    </row>
    <row r="24" spans="2:30" ht="42.75" customHeight="1" x14ac:dyDescent="0.25">
      <c r="B24" s="429" t="s">
        <v>47</v>
      </c>
      <c r="C24" s="429"/>
      <c r="D24" s="429"/>
      <c r="E24" s="429"/>
      <c r="F24" s="429"/>
      <c r="G24" s="429"/>
      <c r="H24" s="429"/>
      <c r="I24" s="429"/>
      <c r="J24" s="429"/>
      <c r="K24" s="429"/>
      <c r="T24" s="247"/>
      <c r="U24" s="247"/>
      <c r="V24" s="247"/>
      <c r="W24" s="247"/>
      <c r="X24" s="247"/>
      <c r="Y24" s="247"/>
      <c r="Z24" s="247"/>
      <c r="AA24" s="247"/>
      <c r="AB24" s="2"/>
      <c r="AC24" s="2"/>
      <c r="AD24" s="2"/>
    </row>
    <row r="25" spans="2:30" ht="14.25" thickBot="1" x14ac:dyDescent="0.3">
      <c r="T25" s="247"/>
      <c r="U25" s="247"/>
      <c r="V25" s="247"/>
      <c r="W25" s="247"/>
      <c r="X25" s="247"/>
      <c r="Y25" s="247"/>
      <c r="Z25" s="247"/>
      <c r="AA25" s="247"/>
      <c r="AB25" s="2"/>
      <c r="AC25" s="2"/>
      <c r="AD25" s="2"/>
    </row>
    <row r="26" spans="2:30" ht="19.5" customHeight="1" thickBot="1" x14ac:dyDescent="0.3">
      <c r="B26" s="415" t="s">
        <v>53</v>
      </c>
      <c r="C26" s="416"/>
      <c r="D26" s="416"/>
      <c r="E26" s="416"/>
      <c r="F26" s="416"/>
      <c r="G26" s="416"/>
      <c r="H26" s="416"/>
      <c r="I26" s="416"/>
      <c r="J26" s="416"/>
      <c r="K26" s="417"/>
      <c r="T26" s="247"/>
      <c r="U26" s="247"/>
      <c r="V26" s="247"/>
      <c r="W26" s="247"/>
      <c r="X26" s="247"/>
      <c r="Y26" s="247"/>
      <c r="Z26" s="247"/>
      <c r="AA26" s="247"/>
      <c r="AB26" s="2"/>
      <c r="AC26" s="2"/>
      <c r="AD26" s="2"/>
    </row>
    <row r="27" spans="2:30" ht="14.25" thickBot="1" x14ac:dyDescent="0.3">
      <c r="T27" s="247"/>
      <c r="U27" s="247"/>
      <c r="V27" s="247"/>
      <c r="W27" s="247"/>
      <c r="X27" s="247"/>
      <c r="Y27" s="247"/>
      <c r="Z27" s="247"/>
      <c r="AA27" s="247"/>
      <c r="AB27" s="2"/>
      <c r="AC27" s="2"/>
      <c r="AD27" s="2"/>
    </row>
    <row r="28" spans="2:30" ht="29.25" customHeight="1" x14ac:dyDescent="0.25">
      <c r="B28" s="65" t="s">
        <v>48</v>
      </c>
      <c r="C28" s="333" t="s">
        <v>293</v>
      </c>
      <c r="D28" s="278" t="s">
        <v>294</v>
      </c>
      <c r="E28" s="278" t="s">
        <v>295</v>
      </c>
      <c r="F28" s="278" t="s">
        <v>296</v>
      </c>
      <c r="G28" s="278" t="s">
        <v>282</v>
      </c>
      <c r="H28" s="333" t="s">
        <v>278</v>
      </c>
      <c r="J28" s="71" t="s">
        <v>270</v>
      </c>
      <c r="K28" s="70" t="s">
        <v>271</v>
      </c>
      <c r="T28" s="358"/>
      <c r="U28" s="380" t="s">
        <v>293</v>
      </c>
      <c r="V28" s="380" t="s">
        <v>294</v>
      </c>
      <c r="W28" s="380" t="s">
        <v>295</v>
      </c>
      <c r="X28" s="380" t="s">
        <v>296</v>
      </c>
      <c r="Y28" s="380" t="s">
        <v>282</v>
      </c>
      <c r="Z28" s="380" t="s">
        <v>278</v>
      </c>
      <c r="AA28" s="247"/>
      <c r="AB28" s="2"/>
      <c r="AC28" s="2"/>
      <c r="AD28" s="2"/>
    </row>
    <row r="29" spans="2:30" ht="23.25" customHeight="1" x14ac:dyDescent="0.25">
      <c r="B29" s="31" t="s">
        <v>46</v>
      </c>
      <c r="C29" s="7">
        <f>[1]Imprenditori!C77</f>
        <v>71129</v>
      </c>
      <c r="D29" s="6">
        <f>[1]Imprenditori!D77</f>
        <v>71004</v>
      </c>
      <c r="E29" s="6">
        <f>[1]Imprenditori!E77</f>
        <v>70666</v>
      </c>
      <c r="F29" s="43">
        <f>[1]Imprenditori!F77</f>
        <v>70259</v>
      </c>
      <c r="G29" s="43">
        <f>[1]Imprenditori!G77</f>
        <v>70329</v>
      </c>
      <c r="H29" s="7">
        <f>[1]Imprenditori!H77</f>
        <v>70215</v>
      </c>
      <c r="I29" s="15"/>
      <c r="J29" s="56">
        <f>(H29-C29)/C29</f>
        <v>-1.2849892448930816E-2</v>
      </c>
      <c r="K29" s="57">
        <f>H29-C29</f>
        <v>-914</v>
      </c>
      <c r="T29" s="359" t="s">
        <v>15</v>
      </c>
      <c r="U29" s="381">
        <f>C30/$C$30*100</f>
        <v>100</v>
      </c>
      <c r="V29" s="381">
        <f t="shared" ref="V29:Z29" si="1">D30/$C$30*100</f>
        <v>99.648206056616189</v>
      </c>
      <c r="W29" s="381">
        <f t="shared" si="1"/>
        <v>98.921988150098755</v>
      </c>
      <c r="X29" s="381">
        <f t="shared" si="1"/>
        <v>98.298633969716917</v>
      </c>
      <c r="Y29" s="381">
        <f t="shared" si="1"/>
        <v>98.265717577353513</v>
      </c>
      <c r="Z29" s="381">
        <f t="shared" si="1"/>
        <v>98.101135615536535</v>
      </c>
      <c r="AA29" s="247"/>
      <c r="AB29" s="2"/>
      <c r="AC29" s="2"/>
      <c r="AD29" s="2"/>
    </row>
    <row r="30" spans="2:30" ht="14.25" x14ac:dyDescent="0.25">
      <c r="B30" s="32" t="s">
        <v>15</v>
      </c>
      <c r="C30" s="10">
        <f>[1]Imprenditori!C78</f>
        <v>48608</v>
      </c>
      <c r="D30" s="9">
        <f>[1]Imprenditori!D78</f>
        <v>48437</v>
      </c>
      <c r="E30" s="37">
        <f>[1]Imprenditori!E78</f>
        <v>48084</v>
      </c>
      <c r="F30" s="44">
        <f>[1]Imprenditori!F78</f>
        <v>47781</v>
      </c>
      <c r="G30" s="44">
        <f>[1]Imprenditori!G78</f>
        <v>47765</v>
      </c>
      <c r="H30" s="10">
        <f>[1]Imprenditori!H78</f>
        <v>47685</v>
      </c>
      <c r="I30" s="30"/>
      <c r="J30" s="54">
        <f t="shared" ref="J30:J31" si="2">(H30-C30)/C30</f>
        <v>-1.8988643844634629E-2</v>
      </c>
      <c r="K30" s="48">
        <f t="shared" ref="K30:K31" si="3">H30-C30</f>
        <v>-923</v>
      </c>
      <c r="T30" s="359" t="s">
        <v>16</v>
      </c>
      <c r="U30" s="381">
        <f>C31/$C$31*100</f>
        <v>100</v>
      </c>
      <c r="V30" s="381">
        <f t="shared" ref="V30:Z30" si="4">D31/$C$31*100</f>
        <v>100.20425380755739</v>
      </c>
      <c r="W30" s="381">
        <f t="shared" si="4"/>
        <v>100.27085831002177</v>
      </c>
      <c r="X30" s="381">
        <f t="shared" si="4"/>
        <v>99.809067092935479</v>
      </c>
      <c r="Y30" s="381">
        <f t="shared" si="4"/>
        <v>100.19093290706451</v>
      </c>
      <c r="Z30" s="381">
        <f t="shared" si="4"/>
        <v>100.03996270147861</v>
      </c>
      <c r="AA30" s="247"/>
      <c r="AB30" s="2"/>
      <c r="AC30" s="2"/>
      <c r="AD30" s="2"/>
    </row>
    <row r="31" spans="2:30" ht="15" thickBot="1" x14ac:dyDescent="0.3">
      <c r="B31" s="33" t="s">
        <v>16</v>
      </c>
      <c r="C31" s="12">
        <f>[1]Imprenditori!C79</f>
        <v>22521</v>
      </c>
      <c r="D31" s="11">
        <f>[1]Imprenditori!D79</f>
        <v>22567</v>
      </c>
      <c r="E31" s="11">
        <f>[1]Imprenditori!E79</f>
        <v>22582</v>
      </c>
      <c r="F31" s="45">
        <f>[1]Imprenditori!F79</f>
        <v>22478</v>
      </c>
      <c r="G31" s="45">
        <f>[1]Imprenditori!G79</f>
        <v>22564</v>
      </c>
      <c r="H31" s="12">
        <f>[1]Imprenditori!H79</f>
        <v>22530</v>
      </c>
      <c r="I31" s="15"/>
      <c r="J31" s="405">
        <f t="shared" si="2"/>
        <v>3.9962701478619956E-4</v>
      </c>
      <c r="K31" s="49">
        <f t="shared" si="3"/>
        <v>9</v>
      </c>
      <c r="T31" s="247"/>
      <c r="U31" s="247"/>
      <c r="V31" s="247"/>
      <c r="W31" s="247"/>
      <c r="X31" s="247"/>
      <c r="Y31" s="247"/>
      <c r="Z31" s="247"/>
      <c r="AA31" s="247"/>
      <c r="AB31" s="2"/>
      <c r="AC31" s="2"/>
      <c r="AD31" s="2"/>
    </row>
    <row r="32" spans="2:30" ht="14.25" x14ac:dyDescent="0.25">
      <c r="B32" s="13"/>
      <c r="F32" s="42"/>
      <c r="T32" s="247"/>
      <c r="U32" s="247"/>
      <c r="V32" s="247"/>
      <c r="W32" s="247"/>
      <c r="X32" s="247"/>
      <c r="Y32" s="247"/>
      <c r="Z32" s="247"/>
      <c r="AA32" s="247"/>
      <c r="AB32" s="2"/>
      <c r="AC32" s="2"/>
      <c r="AD32" s="2"/>
    </row>
    <row r="33" spans="2:30" ht="15" thickBot="1" x14ac:dyDescent="0.3">
      <c r="B33" s="13"/>
      <c r="F33" s="42"/>
      <c r="T33" s="247"/>
      <c r="U33" s="247"/>
      <c r="V33" s="247"/>
      <c r="W33" s="247"/>
      <c r="X33" s="247"/>
      <c r="Y33" s="247"/>
      <c r="Z33" s="247"/>
      <c r="AA33" s="247"/>
      <c r="AB33" s="2"/>
      <c r="AC33" s="2"/>
      <c r="AD33" s="2"/>
    </row>
    <row r="34" spans="2:30" ht="19.5" customHeight="1" thickBot="1" x14ac:dyDescent="0.3">
      <c r="B34" s="415" t="s">
        <v>54</v>
      </c>
      <c r="C34" s="416"/>
      <c r="D34" s="416"/>
      <c r="E34" s="416"/>
      <c r="F34" s="416"/>
      <c r="G34" s="416"/>
      <c r="H34" s="416"/>
      <c r="I34" s="416"/>
      <c r="J34" s="416"/>
      <c r="K34" s="417"/>
      <c r="T34" s="247"/>
      <c r="U34" s="247"/>
      <c r="V34" s="247"/>
      <c r="W34" s="247"/>
      <c r="X34" s="247"/>
      <c r="Y34" s="247"/>
      <c r="Z34" s="247"/>
      <c r="AA34" s="247"/>
      <c r="AB34" s="2"/>
      <c r="AC34" s="2"/>
      <c r="AD34" s="2"/>
    </row>
    <row r="35" spans="2:30" ht="14.25" thickBot="1" x14ac:dyDescent="0.3">
      <c r="T35" s="247"/>
      <c r="U35" s="247"/>
      <c r="V35" s="247"/>
      <c r="W35" s="247"/>
      <c r="X35" s="247"/>
      <c r="Y35" s="247"/>
      <c r="Z35" s="247"/>
      <c r="AA35" s="247"/>
      <c r="AB35" s="2"/>
      <c r="AC35" s="2"/>
      <c r="AD35" s="2"/>
    </row>
    <row r="36" spans="2:30" ht="29.25" customHeight="1" x14ac:dyDescent="0.25">
      <c r="B36" s="65" t="s">
        <v>49</v>
      </c>
      <c r="C36" s="333" t="s">
        <v>293</v>
      </c>
      <c r="D36" s="278" t="s">
        <v>294</v>
      </c>
      <c r="E36" s="278" t="s">
        <v>295</v>
      </c>
      <c r="F36" s="278" t="s">
        <v>296</v>
      </c>
      <c r="G36" s="278" t="s">
        <v>282</v>
      </c>
      <c r="H36" s="333" t="s">
        <v>278</v>
      </c>
      <c r="J36" s="71" t="s">
        <v>270</v>
      </c>
      <c r="K36" s="70" t="s">
        <v>271</v>
      </c>
      <c r="T36" s="358"/>
      <c r="U36" s="380" t="s">
        <v>293</v>
      </c>
      <c r="V36" s="380" t="s">
        <v>294</v>
      </c>
      <c r="W36" s="380" t="s">
        <v>295</v>
      </c>
      <c r="X36" s="380" t="s">
        <v>296</v>
      </c>
      <c r="Y36" s="380" t="s">
        <v>282</v>
      </c>
      <c r="Z36" s="380" t="s">
        <v>278</v>
      </c>
      <c r="AA36" s="247"/>
      <c r="AB36" s="2"/>
      <c r="AC36" s="2"/>
      <c r="AD36" s="2"/>
    </row>
    <row r="37" spans="2:30" ht="23.25" customHeight="1" x14ac:dyDescent="0.25">
      <c r="B37" s="31" t="s">
        <v>46</v>
      </c>
      <c r="C37" s="7">
        <f>[1]Imprenditori!C85</f>
        <v>71129</v>
      </c>
      <c r="D37" s="6">
        <f>[1]Imprenditori!D85</f>
        <v>71004</v>
      </c>
      <c r="E37" s="6">
        <f>[1]Imprenditori!E85</f>
        <v>70666</v>
      </c>
      <c r="F37" s="43">
        <f>[1]Imprenditori!F85</f>
        <v>70259</v>
      </c>
      <c r="G37" s="43">
        <f>[1]Imprenditori!G85</f>
        <v>70329</v>
      </c>
      <c r="H37" s="7">
        <f>[1]Imprenditori!H85</f>
        <v>70215</v>
      </c>
      <c r="I37" s="15"/>
      <c r="J37" s="56">
        <f>(H37-C37)/C37</f>
        <v>-1.2849892448930816E-2</v>
      </c>
      <c r="K37" s="57">
        <f>H37-C37</f>
        <v>-914</v>
      </c>
      <c r="T37" s="360" t="s">
        <v>17</v>
      </c>
      <c r="U37" s="381">
        <f>C38/$C$38*100</f>
        <v>100</v>
      </c>
      <c r="V37" s="381">
        <f t="shared" ref="V37:Z37" si="5">D38/$C$38*100</f>
        <v>97.950268817204304</v>
      </c>
      <c r="W37" s="381">
        <f t="shared" si="5"/>
        <v>97.076612903225808</v>
      </c>
      <c r="X37" s="381">
        <f t="shared" si="5"/>
        <v>91.431451612903231</v>
      </c>
      <c r="Y37" s="381">
        <f t="shared" si="5"/>
        <v>93.918010752688176</v>
      </c>
      <c r="Z37" s="381">
        <f t="shared" si="5"/>
        <v>95.900537634408607</v>
      </c>
      <c r="AA37" s="247"/>
      <c r="AB37" s="2"/>
      <c r="AC37" s="2"/>
      <c r="AD37" s="2"/>
    </row>
    <row r="38" spans="2:30" ht="14.25" x14ac:dyDescent="0.25">
      <c r="B38" s="32" t="s">
        <v>17</v>
      </c>
      <c r="C38" s="10">
        <f>[1]Imprenditori!C86</f>
        <v>2976</v>
      </c>
      <c r="D38" s="9">
        <f>[1]Imprenditori!D86</f>
        <v>2915</v>
      </c>
      <c r="E38" s="37">
        <f>[1]Imprenditori!E86</f>
        <v>2889</v>
      </c>
      <c r="F38" s="44">
        <f>[1]Imprenditori!F86</f>
        <v>2721</v>
      </c>
      <c r="G38" s="44">
        <f>[1]Imprenditori!G86</f>
        <v>2795</v>
      </c>
      <c r="H38" s="10">
        <f>[1]Imprenditori!H86</f>
        <v>2854</v>
      </c>
      <c r="J38" s="54">
        <f t="shared" ref="J38:J39" si="6">(H38-C38)/C38</f>
        <v>-4.0994623655913977E-2</v>
      </c>
      <c r="K38" s="48">
        <f t="shared" ref="K38:K39" si="7">H38-C38</f>
        <v>-122</v>
      </c>
      <c r="T38" s="360" t="s">
        <v>18</v>
      </c>
      <c r="U38" s="381">
        <f>C39/$C$39*100</f>
        <v>100</v>
      </c>
      <c r="V38" s="381">
        <f t="shared" ref="V38:Z38" si="8">D39/$C$39*100</f>
        <v>99.906092264350278</v>
      </c>
      <c r="W38" s="381">
        <f t="shared" si="8"/>
        <v>99.44829205305787</v>
      </c>
      <c r="X38" s="381">
        <f t="shared" si="8"/>
        <v>99.097605352740942</v>
      </c>
      <c r="Y38" s="381">
        <f t="shared" si="8"/>
        <v>99.091736119262819</v>
      </c>
      <c r="Z38" s="381">
        <f t="shared" si="8"/>
        <v>98.836424462965127</v>
      </c>
      <c r="AA38" s="247"/>
      <c r="AB38" s="2"/>
      <c r="AC38" s="2"/>
      <c r="AD38" s="2"/>
    </row>
    <row r="39" spans="2:30" ht="15" thickBot="1" x14ac:dyDescent="0.3">
      <c r="B39" s="33" t="s">
        <v>18</v>
      </c>
      <c r="C39" s="12">
        <f>[1]Imprenditori!C87</f>
        <v>68152</v>
      </c>
      <c r="D39" s="11">
        <f>[1]Imprenditori!D87</f>
        <v>68088</v>
      </c>
      <c r="E39" s="11">
        <f>[1]Imprenditori!E87</f>
        <v>67776</v>
      </c>
      <c r="F39" s="45">
        <f>[1]Imprenditori!F87</f>
        <v>67537</v>
      </c>
      <c r="G39" s="45">
        <f>[1]Imprenditori!G87</f>
        <v>67533</v>
      </c>
      <c r="H39" s="12">
        <f>[1]Imprenditori!H87</f>
        <v>67359</v>
      </c>
      <c r="J39" s="55">
        <f t="shared" si="6"/>
        <v>-1.1635755370348633E-2</v>
      </c>
      <c r="K39" s="49">
        <f t="shared" si="7"/>
        <v>-793</v>
      </c>
      <c r="T39" s="247"/>
      <c r="U39" s="247"/>
      <c r="V39" s="247"/>
      <c r="W39" s="247"/>
      <c r="X39" s="247"/>
      <c r="Y39" s="247"/>
      <c r="Z39" s="247"/>
      <c r="AA39" s="247"/>
      <c r="AB39" s="2"/>
      <c r="AC39" s="2"/>
      <c r="AD39" s="2"/>
    </row>
    <row r="40" spans="2:30" ht="14.25" x14ac:dyDescent="0.15">
      <c r="B40" s="289" t="s">
        <v>276</v>
      </c>
      <c r="F40" s="42"/>
      <c r="H40" s="13"/>
      <c r="T40" s="247"/>
      <c r="U40" s="247"/>
      <c r="V40" s="247"/>
      <c r="W40" s="247"/>
      <c r="X40" s="247"/>
      <c r="Y40" s="247"/>
      <c r="Z40" s="247"/>
      <c r="AA40" s="247"/>
      <c r="AB40" s="2"/>
      <c r="AC40" s="2"/>
      <c r="AD40" s="2"/>
    </row>
    <row r="41" spans="2:30" ht="15" thickBot="1" x14ac:dyDescent="0.3">
      <c r="B41" s="1"/>
      <c r="F41" s="42"/>
      <c r="H41" s="13"/>
      <c r="T41" s="247"/>
      <c r="U41" s="247"/>
      <c r="V41" s="247"/>
      <c r="W41" s="247"/>
      <c r="X41" s="247"/>
      <c r="Y41" s="247"/>
      <c r="Z41" s="247"/>
      <c r="AA41" s="247"/>
      <c r="AB41" s="2"/>
      <c r="AC41" s="2"/>
      <c r="AD41" s="2"/>
    </row>
    <row r="42" spans="2:30" ht="19.5" customHeight="1" thickBot="1" x14ac:dyDescent="0.3">
      <c r="B42" s="415" t="s">
        <v>55</v>
      </c>
      <c r="C42" s="416"/>
      <c r="D42" s="416"/>
      <c r="E42" s="416"/>
      <c r="F42" s="416"/>
      <c r="G42" s="416"/>
      <c r="H42" s="416"/>
      <c r="I42" s="416"/>
      <c r="J42" s="416"/>
      <c r="K42" s="417"/>
      <c r="T42" s="247"/>
      <c r="U42" s="247"/>
      <c r="V42" s="247"/>
      <c r="W42" s="247"/>
      <c r="X42" s="247"/>
      <c r="Y42" s="247"/>
      <c r="Z42" s="247"/>
      <c r="AA42" s="247"/>
      <c r="AB42" s="2"/>
      <c r="AC42" s="2"/>
      <c r="AD42" s="2"/>
    </row>
    <row r="43" spans="2:30" ht="15" thickBot="1" x14ac:dyDescent="0.3">
      <c r="B43" s="1"/>
      <c r="F43" s="42"/>
      <c r="H43" s="13"/>
      <c r="T43" s="247"/>
      <c r="U43" s="247"/>
      <c r="V43" s="247"/>
      <c r="W43" s="247"/>
      <c r="X43" s="247"/>
      <c r="Y43" s="247"/>
      <c r="Z43" s="247"/>
      <c r="AA43" s="247"/>
      <c r="AB43" s="2"/>
      <c r="AC43" s="2"/>
      <c r="AD43" s="2"/>
    </row>
    <row r="44" spans="2:30" ht="29.25" customHeight="1" x14ac:dyDescent="0.25">
      <c r="B44" s="65" t="s">
        <v>50</v>
      </c>
      <c r="C44" s="333" t="s">
        <v>293</v>
      </c>
      <c r="D44" s="278" t="s">
        <v>294</v>
      </c>
      <c r="E44" s="278" t="s">
        <v>295</v>
      </c>
      <c r="F44" s="278" t="s">
        <v>296</v>
      </c>
      <c r="G44" s="278" t="s">
        <v>282</v>
      </c>
      <c r="H44" s="333" t="s">
        <v>278</v>
      </c>
      <c r="J44" s="71" t="s">
        <v>270</v>
      </c>
      <c r="K44" s="70" t="s">
        <v>271</v>
      </c>
      <c r="T44" s="358"/>
      <c r="U44" s="380" t="s">
        <v>293</v>
      </c>
      <c r="V44" s="380" t="s">
        <v>294</v>
      </c>
      <c r="W44" s="380" t="s">
        <v>295</v>
      </c>
      <c r="X44" s="380" t="s">
        <v>296</v>
      </c>
      <c r="Y44" s="380" t="s">
        <v>282</v>
      </c>
      <c r="Z44" s="380" t="s">
        <v>278</v>
      </c>
      <c r="AA44" s="247"/>
      <c r="AB44" s="2"/>
      <c r="AC44" s="2"/>
      <c r="AD44" s="2"/>
    </row>
    <row r="45" spans="2:30" ht="23.25" customHeight="1" x14ac:dyDescent="0.25">
      <c r="B45" s="31" t="s">
        <v>46</v>
      </c>
      <c r="C45" s="7">
        <f>[1]Imprenditori!C93</f>
        <v>71129</v>
      </c>
      <c r="D45" s="6">
        <f>[1]Imprenditori!D93</f>
        <v>71004</v>
      </c>
      <c r="E45" s="6">
        <f>[1]Imprenditori!E93</f>
        <v>70666</v>
      </c>
      <c r="F45" s="43">
        <f>[1]Imprenditori!F93</f>
        <v>70259</v>
      </c>
      <c r="G45" s="43">
        <f>[1]Imprenditori!G93</f>
        <v>70329</v>
      </c>
      <c r="H45" s="7">
        <f>[1]Imprenditori!H93</f>
        <v>70215</v>
      </c>
      <c r="I45" s="15"/>
      <c r="J45" s="56">
        <f t="shared" ref="J45:J47" si="9">(H45-C45)/C45</f>
        <v>-1.2849892448930816E-2</v>
      </c>
      <c r="K45" s="57">
        <f t="shared" ref="K45:K47" si="10">H45-C45</f>
        <v>-914</v>
      </c>
      <c r="T45" s="360" t="s">
        <v>22</v>
      </c>
      <c r="U45" s="381">
        <f>C46/$C$46*100</f>
        <v>100</v>
      </c>
      <c r="V45" s="381">
        <f t="shared" ref="V45:Z45" si="11">D46/$C$46*100</f>
        <v>99.80974955556249</v>
      </c>
      <c r="W45" s="381">
        <f t="shared" si="11"/>
        <v>99.254592520974327</v>
      </c>
      <c r="X45" s="381">
        <f t="shared" si="11"/>
        <v>98.718148644855447</v>
      </c>
      <c r="Y45" s="381">
        <f t="shared" si="11"/>
        <v>98.623023422636678</v>
      </c>
      <c r="Z45" s="381">
        <f t="shared" si="11"/>
        <v>98.329850606618223</v>
      </c>
      <c r="AA45" s="247"/>
      <c r="AB45" s="2"/>
      <c r="AC45" s="2"/>
      <c r="AD45" s="2"/>
    </row>
    <row r="46" spans="2:30" ht="14.25" x14ac:dyDescent="0.25">
      <c r="B46" s="32" t="s">
        <v>22</v>
      </c>
      <c r="C46" s="10">
        <f>[1]Imprenditori!C94</f>
        <v>64126</v>
      </c>
      <c r="D46" s="9">
        <f>[1]Imprenditori!D94</f>
        <v>64004</v>
      </c>
      <c r="E46" s="37">
        <f>[1]Imprenditori!E94</f>
        <v>63648</v>
      </c>
      <c r="F46" s="44">
        <f>[1]Imprenditori!F94</f>
        <v>63304</v>
      </c>
      <c r="G46" s="44">
        <f>[1]Imprenditori!G94</f>
        <v>63243</v>
      </c>
      <c r="H46" s="10">
        <f>[1]Imprenditori!H94</f>
        <v>63055</v>
      </c>
      <c r="J46" s="54">
        <f t="shared" si="9"/>
        <v>-1.6701493933817795E-2</v>
      </c>
      <c r="K46" s="48">
        <f t="shared" si="10"/>
        <v>-1071</v>
      </c>
      <c r="T46" s="360" t="s">
        <v>23</v>
      </c>
      <c r="U46" s="381">
        <f>C47/$C$47*100</f>
        <v>100</v>
      </c>
      <c r="V46" s="381">
        <f t="shared" ref="V46:Z46" si="12">D47/$C$47*100</f>
        <v>99.957161216621444</v>
      </c>
      <c r="W46" s="381">
        <f t="shared" si="12"/>
        <v>100.21419391689277</v>
      </c>
      <c r="X46" s="381">
        <f t="shared" si="12"/>
        <v>99.314579465943169</v>
      </c>
      <c r="Y46" s="381">
        <f t="shared" si="12"/>
        <v>101.18520634013994</v>
      </c>
      <c r="Z46" s="381">
        <f t="shared" si="12"/>
        <v>102.24189633014421</v>
      </c>
      <c r="AA46" s="247"/>
      <c r="AB46" s="2"/>
      <c r="AC46" s="2"/>
      <c r="AD46" s="2"/>
    </row>
    <row r="47" spans="2:30" ht="15" thickBot="1" x14ac:dyDescent="0.3">
      <c r="B47" s="33" t="s">
        <v>23</v>
      </c>
      <c r="C47" s="12">
        <f>[1]Imprenditori!C95</f>
        <v>7003</v>
      </c>
      <c r="D47" s="11">
        <f>[1]Imprenditori!D95</f>
        <v>7000</v>
      </c>
      <c r="E47" s="11">
        <f>[1]Imprenditori!E95</f>
        <v>7018</v>
      </c>
      <c r="F47" s="45">
        <f>[1]Imprenditori!F95</f>
        <v>6955</v>
      </c>
      <c r="G47" s="45">
        <f>[1]Imprenditori!G95</f>
        <v>7086</v>
      </c>
      <c r="H47" s="12">
        <f>[1]Imprenditori!H95</f>
        <v>7160</v>
      </c>
      <c r="J47" s="55">
        <f t="shared" si="9"/>
        <v>2.2418963301442239E-2</v>
      </c>
      <c r="K47" s="49">
        <f t="shared" si="10"/>
        <v>157</v>
      </c>
      <c r="T47" s="247"/>
      <c r="U47" s="247"/>
      <c r="V47" s="247"/>
      <c r="W47" s="247"/>
      <c r="X47" s="247"/>
      <c r="Y47" s="247"/>
      <c r="Z47" s="247"/>
      <c r="AA47" s="247"/>
      <c r="AB47" s="2"/>
      <c r="AC47" s="2"/>
      <c r="AD47" s="2"/>
    </row>
    <row r="48" spans="2:30" ht="14.25" x14ac:dyDescent="0.25">
      <c r="B48" s="1"/>
      <c r="D48" s="16"/>
      <c r="E48" s="16"/>
      <c r="F48" s="42"/>
      <c r="H48" s="19"/>
      <c r="I48" s="16"/>
      <c r="T48" s="247"/>
      <c r="U48" s="247"/>
      <c r="V48" s="247"/>
      <c r="W48" s="247"/>
      <c r="X48" s="247"/>
      <c r="Y48" s="247"/>
      <c r="Z48" s="247"/>
      <c r="AA48" s="247"/>
      <c r="AB48" s="2"/>
      <c r="AC48" s="2"/>
      <c r="AD48" s="2"/>
    </row>
    <row r="49" spans="2:30" ht="14.25" x14ac:dyDescent="0.25">
      <c r="B49" s="1"/>
      <c r="D49" s="16"/>
      <c r="E49" s="16"/>
      <c r="F49" s="42"/>
      <c r="H49" s="19"/>
      <c r="I49" s="16"/>
      <c r="T49" s="247"/>
      <c r="U49" s="247"/>
      <c r="V49" s="247"/>
      <c r="W49" s="247"/>
      <c r="X49" s="247"/>
      <c r="Y49" s="247"/>
      <c r="Z49" s="247"/>
      <c r="AA49" s="247"/>
      <c r="AB49" s="2"/>
      <c r="AC49" s="2"/>
      <c r="AD49" s="2"/>
    </row>
    <row r="50" spans="2:30" x14ac:dyDescent="0.25">
      <c r="T50" s="247"/>
      <c r="U50" s="247"/>
      <c r="V50" s="247"/>
      <c r="W50" s="247"/>
      <c r="X50" s="247"/>
      <c r="Y50" s="247"/>
      <c r="Z50" s="247"/>
      <c r="AA50" s="247"/>
      <c r="AB50" s="2"/>
      <c r="AC50" s="2"/>
      <c r="AD50" s="2"/>
    </row>
    <row r="51" spans="2:30" x14ac:dyDescent="0.25"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x14ac:dyDescent="0.25">
      <c r="U52" s="2"/>
      <c r="V52" s="2"/>
      <c r="W52" s="2"/>
      <c r="X52" s="2"/>
      <c r="Y52" s="2"/>
      <c r="Z52" s="2"/>
      <c r="AA52" s="2"/>
      <c r="AB52" s="2"/>
      <c r="AC52" s="2"/>
      <c r="AD52" s="2"/>
    </row>
  </sheetData>
  <sheetProtection sheet="1" objects="1" scenarios="1"/>
  <mergeCells count="15">
    <mergeCell ref="B2:I2"/>
    <mergeCell ref="B4:I4"/>
    <mergeCell ref="D6:F6"/>
    <mergeCell ref="H6:I6"/>
    <mergeCell ref="B8:B9"/>
    <mergeCell ref="C8:C9"/>
    <mergeCell ref="D8:D9"/>
    <mergeCell ref="E8:E9"/>
    <mergeCell ref="F8:F9"/>
    <mergeCell ref="H8:H9"/>
    <mergeCell ref="B24:K24"/>
    <mergeCell ref="B26:K26"/>
    <mergeCell ref="B34:K34"/>
    <mergeCell ref="B42:K42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theme="0"/>
  </sheetPr>
  <dimension ref="B1:AM167"/>
  <sheetViews>
    <sheetView workbookViewId="0">
      <selection activeCell="K2" sqref="K2"/>
    </sheetView>
  </sheetViews>
  <sheetFormatPr defaultRowHeight="14.25" x14ac:dyDescent="0.25"/>
  <cols>
    <col min="1" max="1" width="4.7109375" style="72" customWidth="1"/>
    <col min="2" max="2" width="29.85546875" style="72" customWidth="1"/>
    <col min="3" max="10" width="17" style="72" customWidth="1"/>
    <col min="11" max="11" width="18.28515625" style="72" customWidth="1"/>
    <col min="12" max="18" width="17" style="72" customWidth="1"/>
    <col min="19" max="19" width="17" style="253" customWidth="1"/>
    <col min="20" max="22" width="17" style="286" customWidth="1"/>
    <col min="23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"/>
      <c r="L1" s="2"/>
      <c r="M1" s="2"/>
      <c r="N1" s="2"/>
      <c r="O1" s="2"/>
      <c r="P1" s="2"/>
      <c r="Q1" s="2"/>
      <c r="R1" s="2"/>
      <c r="S1" s="251"/>
      <c r="T1" s="13"/>
      <c r="U1" s="13"/>
      <c r="V1" s="1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30" t="s">
        <v>283</v>
      </c>
      <c r="C2" s="430"/>
      <c r="D2" s="430"/>
      <c r="E2" s="430"/>
      <c r="F2" s="430"/>
      <c r="G2" s="430"/>
      <c r="H2" s="430"/>
      <c r="I2" s="430"/>
      <c r="J2" s="430"/>
      <c r="K2" s="247"/>
      <c r="L2" s="247" t="s">
        <v>87</v>
      </c>
      <c r="M2" s="247" t="s">
        <v>87</v>
      </c>
      <c r="N2" s="247" t="s">
        <v>87</v>
      </c>
      <c r="O2" s="247" t="s">
        <v>87</v>
      </c>
      <c r="P2" s="2"/>
      <c r="Q2" s="2"/>
      <c r="R2" s="2"/>
      <c r="S2" s="251"/>
      <c r="T2" s="13"/>
      <c r="U2" s="13"/>
      <c r="V2" s="1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47"/>
      <c r="L3" s="247"/>
      <c r="M3" s="247"/>
      <c r="N3" s="247"/>
      <c r="O3" s="247"/>
      <c r="P3" s="2"/>
      <c r="Q3" s="2"/>
      <c r="R3" s="2"/>
      <c r="S3" s="251"/>
      <c r="T3" s="13"/>
      <c r="U3" s="13"/>
      <c r="V3" s="1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415" t="s">
        <v>61</v>
      </c>
      <c r="C4" s="416"/>
      <c r="D4" s="416"/>
      <c r="E4" s="416"/>
      <c r="F4" s="416"/>
      <c r="G4" s="416"/>
      <c r="H4" s="416"/>
      <c r="I4" s="416"/>
      <c r="J4" s="417"/>
      <c r="K4" s="247"/>
      <c r="L4" s="247"/>
      <c r="M4" s="247"/>
      <c r="N4" s="247"/>
      <c r="O4" s="247"/>
      <c r="S4" s="251"/>
      <c r="T4" s="13"/>
      <c r="U4" s="13"/>
      <c r="V4" s="13"/>
    </row>
    <row r="5" spans="2:39" x14ac:dyDescent="0.25">
      <c r="K5" s="247"/>
      <c r="L5" s="247"/>
      <c r="M5" s="247"/>
      <c r="N5" s="247"/>
      <c r="O5" s="247"/>
      <c r="P5" s="2"/>
      <c r="Q5" s="2"/>
      <c r="R5" s="2"/>
      <c r="S5" s="251"/>
      <c r="T5" s="13"/>
      <c r="U5" s="13"/>
      <c r="V5" s="1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41" t="s">
        <v>274</v>
      </c>
      <c r="C6" s="437" t="s">
        <v>80</v>
      </c>
      <c r="D6" s="438"/>
      <c r="E6" s="439"/>
      <c r="F6" s="437" t="s">
        <v>27</v>
      </c>
      <c r="G6" s="438"/>
      <c r="H6" s="439"/>
      <c r="I6" s="440" t="s">
        <v>35</v>
      </c>
      <c r="J6" s="439"/>
      <c r="K6" s="247"/>
      <c r="L6" s="436" t="s">
        <v>62</v>
      </c>
      <c r="M6" s="382" t="s">
        <v>84</v>
      </c>
      <c r="N6" s="382" t="s">
        <v>85</v>
      </c>
      <c r="O6" s="383" t="s">
        <v>35</v>
      </c>
    </row>
    <row r="7" spans="2:39" s="2" customFormat="1" ht="32.25" customHeight="1" x14ac:dyDescent="0.25">
      <c r="B7" s="442"/>
      <c r="C7" s="66" t="s">
        <v>278</v>
      </c>
      <c r="D7" s="36" t="s">
        <v>279</v>
      </c>
      <c r="E7" s="36" t="s">
        <v>280</v>
      </c>
      <c r="F7" s="66" t="s">
        <v>278</v>
      </c>
      <c r="G7" s="36" t="s">
        <v>279</v>
      </c>
      <c r="H7" s="36" t="s">
        <v>280</v>
      </c>
      <c r="I7" s="66" t="s">
        <v>278</v>
      </c>
      <c r="J7" s="35" t="s">
        <v>281</v>
      </c>
      <c r="K7" s="384"/>
      <c r="L7" s="436"/>
      <c r="M7" s="385" t="s">
        <v>275</v>
      </c>
      <c r="N7" s="385" t="s">
        <v>275</v>
      </c>
      <c r="O7" s="385" t="s">
        <v>275</v>
      </c>
      <c r="P7" s="72"/>
      <c r="Q7" s="72"/>
      <c r="R7" s="72"/>
      <c r="S7" s="251"/>
      <c r="T7" s="291"/>
      <c r="U7" s="292"/>
      <c r="V7" s="292"/>
      <c r="W7" s="75"/>
      <c r="X7" s="75"/>
      <c r="Y7" s="75"/>
      <c r="Z7" s="75"/>
    </row>
    <row r="8" spans="2:39" x14ac:dyDescent="0.25">
      <c r="B8" s="80" t="s">
        <v>24</v>
      </c>
      <c r="C8" s="76">
        <v>20365</v>
      </c>
      <c r="D8" s="236">
        <f>(C8-M8)/M8</f>
        <v>-9.669549789310268E-2</v>
      </c>
      <c r="E8" s="51">
        <f>C8-M8</f>
        <v>-2180</v>
      </c>
      <c r="F8" s="76">
        <v>20975</v>
      </c>
      <c r="G8" s="236">
        <f>(F8-N8)/N8</f>
        <v>5.5129434324065196E-3</v>
      </c>
      <c r="H8" s="51">
        <f>F8-N8</f>
        <v>115</v>
      </c>
      <c r="I8" s="78">
        <f>C8-F8</f>
        <v>-610</v>
      </c>
      <c r="J8" s="73">
        <f>I8-O8</f>
        <v>-2295</v>
      </c>
      <c r="K8" s="386"/>
      <c r="L8" s="387" t="s">
        <v>24</v>
      </c>
      <c r="M8" s="388">
        <v>22545</v>
      </c>
      <c r="N8" s="388">
        <v>20860</v>
      </c>
      <c r="O8" s="386">
        <f>M8-N8</f>
        <v>1685</v>
      </c>
    </row>
    <row r="9" spans="2:39" x14ac:dyDescent="0.25">
      <c r="B9" s="80" t="s">
        <v>28</v>
      </c>
      <c r="C9" s="76">
        <v>1960</v>
      </c>
      <c r="D9" s="236">
        <f t="shared" ref="D9:D10" si="0">(C9-M9)/M9</f>
        <v>-0.125</v>
      </c>
      <c r="E9" s="51">
        <f t="shared" ref="E9:E10" si="1">C9-M9</f>
        <v>-280</v>
      </c>
      <c r="F9" s="76">
        <v>1975</v>
      </c>
      <c r="G9" s="236">
        <f>(F9-N9)/N9</f>
        <v>8.2191780821917804E-2</v>
      </c>
      <c r="H9" s="51">
        <f t="shared" ref="H9:H10" si="2">F9-N9</f>
        <v>150</v>
      </c>
      <c r="I9" s="78">
        <f>C9-F9</f>
        <v>-15</v>
      </c>
      <c r="J9" s="73">
        <f t="shared" ref="J9:J10" si="3">I9-O9</f>
        <v>-430</v>
      </c>
      <c r="K9" s="386"/>
      <c r="L9" s="387" t="s">
        <v>28</v>
      </c>
      <c r="M9" s="388">
        <v>2240</v>
      </c>
      <c r="N9" s="388">
        <v>1825</v>
      </c>
      <c r="O9" s="386">
        <f t="shared" ref="O9:O10" si="4">M9-N9</f>
        <v>415</v>
      </c>
    </row>
    <row r="10" spans="2:39" ht="15" thickBot="1" x14ac:dyDescent="0.3">
      <c r="B10" s="81" t="s">
        <v>25</v>
      </c>
      <c r="C10" s="77">
        <v>1070</v>
      </c>
      <c r="D10" s="241">
        <f t="shared" si="0"/>
        <v>0.20224719101123595</v>
      </c>
      <c r="E10" s="104">
        <f t="shared" si="1"/>
        <v>180</v>
      </c>
      <c r="F10" s="77">
        <v>805</v>
      </c>
      <c r="G10" s="241">
        <f>(F10-N10)/N10</f>
        <v>8.0536912751677847E-2</v>
      </c>
      <c r="H10" s="104">
        <f t="shared" si="2"/>
        <v>60</v>
      </c>
      <c r="I10" s="79">
        <f>C10-F10</f>
        <v>265</v>
      </c>
      <c r="J10" s="105">
        <f t="shared" si="3"/>
        <v>120</v>
      </c>
      <c r="K10" s="386"/>
      <c r="L10" s="387" t="s">
        <v>25</v>
      </c>
      <c r="M10" s="388">
        <v>890</v>
      </c>
      <c r="N10" s="388">
        <v>745</v>
      </c>
      <c r="O10" s="386">
        <f t="shared" si="4"/>
        <v>145</v>
      </c>
    </row>
    <row r="11" spans="2:39" ht="15" thickBot="1" x14ac:dyDescent="0.3">
      <c r="K11" s="248"/>
      <c r="L11" s="248"/>
      <c r="M11" s="248"/>
      <c r="N11" s="247"/>
      <c r="O11" s="247"/>
      <c r="P11" s="2"/>
      <c r="Q11" s="2"/>
      <c r="R11" s="2"/>
      <c r="S11" s="251"/>
      <c r="T11" s="13"/>
      <c r="U11" s="13"/>
      <c r="V11" s="13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415" t="s">
        <v>81</v>
      </c>
      <c r="C12" s="416"/>
      <c r="D12" s="416"/>
      <c r="E12" s="416"/>
      <c r="F12" s="416"/>
      <c r="G12" s="416"/>
      <c r="H12" s="416"/>
      <c r="I12" s="416"/>
      <c r="J12" s="417"/>
      <c r="K12" s="247"/>
      <c r="L12" s="247"/>
      <c r="M12" s="247"/>
      <c r="N12" s="247"/>
      <c r="O12" s="247"/>
      <c r="S12" s="251"/>
      <c r="T12" s="13"/>
      <c r="U12" s="13"/>
      <c r="V12" s="13"/>
    </row>
    <row r="13" spans="2:39" x14ac:dyDescent="0.25">
      <c r="K13" s="248"/>
      <c r="L13" s="248"/>
      <c r="M13" s="248"/>
      <c r="N13" s="247"/>
      <c r="O13" s="247"/>
      <c r="P13" s="2"/>
      <c r="Q13" s="2"/>
      <c r="R13" s="2"/>
      <c r="S13" s="251"/>
      <c r="T13" s="13"/>
      <c r="U13" s="13"/>
      <c r="V13" s="1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43" t="s">
        <v>58</v>
      </c>
      <c r="C14" s="437" t="s">
        <v>26</v>
      </c>
      <c r="D14" s="438"/>
      <c r="E14" s="439"/>
      <c r="F14" s="437" t="s">
        <v>27</v>
      </c>
      <c r="G14" s="438"/>
      <c r="H14" s="439"/>
      <c r="I14" s="440" t="s">
        <v>35</v>
      </c>
      <c r="J14" s="439"/>
      <c r="K14" s="247"/>
      <c r="L14" s="436" t="s">
        <v>58</v>
      </c>
      <c r="M14" s="382" t="s">
        <v>84</v>
      </c>
      <c r="N14" s="382" t="s">
        <v>85</v>
      </c>
      <c r="O14" s="383" t="s">
        <v>35</v>
      </c>
      <c r="P14" s="2"/>
      <c r="Q14" s="2"/>
      <c r="R14" s="2"/>
      <c r="S14" s="251"/>
      <c r="T14" s="13"/>
      <c r="U14" s="13"/>
      <c r="V14" s="13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42"/>
      <c r="C15" s="66" t="s">
        <v>278</v>
      </c>
      <c r="D15" s="36" t="s">
        <v>279</v>
      </c>
      <c r="E15" s="36" t="s">
        <v>280</v>
      </c>
      <c r="F15" s="66" t="s">
        <v>278</v>
      </c>
      <c r="G15" s="36" t="s">
        <v>279</v>
      </c>
      <c r="H15" s="36" t="s">
        <v>280</v>
      </c>
      <c r="I15" s="66" t="s">
        <v>278</v>
      </c>
      <c r="J15" s="35" t="s">
        <v>281</v>
      </c>
      <c r="K15" s="384"/>
      <c r="L15" s="448"/>
      <c r="M15" s="385" t="s">
        <v>282</v>
      </c>
      <c r="N15" s="385" t="s">
        <v>282</v>
      </c>
      <c r="O15" s="385" t="s">
        <v>282</v>
      </c>
      <c r="S15" s="251"/>
      <c r="T15" s="13"/>
      <c r="U15" s="13"/>
      <c r="V15" s="13"/>
    </row>
    <row r="16" spans="2:39" ht="27" customHeight="1" x14ac:dyDescent="0.25">
      <c r="B16" s="88" t="s">
        <v>57</v>
      </c>
      <c r="C16" s="293">
        <v>20365</v>
      </c>
      <c r="D16" s="236">
        <f>(C16-M16)/M16</f>
        <v>-9.669549789310268E-2</v>
      </c>
      <c r="E16" s="51">
        <f>C16-M16</f>
        <v>-2180</v>
      </c>
      <c r="F16" s="85">
        <v>20975</v>
      </c>
      <c r="G16" s="236">
        <f>(F16-N16)/N16</f>
        <v>5.5129434324065196E-3</v>
      </c>
      <c r="H16" s="51">
        <f>F16-N16</f>
        <v>115</v>
      </c>
      <c r="I16" s="85">
        <f>C16-F16</f>
        <v>-610</v>
      </c>
      <c r="J16" s="73">
        <f>I16-O16</f>
        <v>-2295</v>
      </c>
      <c r="K16" s="248"/>
      <c r="L16" s="389" t="s">
        <v>57</v>
      </c>
      <c r="M16" s="390">
        <v>22545</v>
      </c>
      <c r="N16" s="391">
        <v>20860</v>
      </c>
      <c r="O16" s="386">
        <f t="shared" ref="O16:O29" si="5">M16-N16</f>
        <v>1685</v>
      </c>
      <c r="P16" s="2"/>
      <c r="Q16" s="2"/>
      <c r="R16" s="2"/>
      <c r="S16" s="251"/>
      <c r="T16" s="13"/>
      <c r="U16" s="13"/>
      <c r="V16" s="13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9" t="s">
        <v>8</v>
      </c>
      <c r="C17" s="83">
        <v>2480</v>
      </c>
      <c r="D17" s="236">
        <f t="shared" ref="D17" si="6">(C17-M17)/M17</f>
        <v>6.2098501070663809E-2</v>
      </c>
      <c r="E17" s="51">
        <f t="shared" ref="E17" si="7">C17-M17</f>
        <v>145</v>
      </c>
      <c r="F17" s="83">
        <v>2150</v>
      </c>
      <c r="G17" s="236">
        <f>(F17-N17)/N17</f>
        <v>-2.0501138952164009E-2</v>
      </c>
      <c r="H17" s="51">
        <f t="shared" ref="H17" si="8">F17-N17</f>
        <v>-45</v>
      </c>
      <c r="I17" s="86">
        <f>C17-F17</f>
        <v>330</v>
      </c>
      <c r="J17" s="73">
        <f t="shared" ref="J17:J29" si="9">I17-O17</f>
        <v>190</v>
      </c>
      <c r="K17" s="248"/>
      <c r="L17" s="387" t="s">
        <v>8</v>
      </c>
      <c r="M17" s="388">
        <v>2335</v>
      </c>
      <c r="N17" s="388">
        <v>2195</v>
      </c>
      <c r="O17" s="386">
        <f t="shared" si="5"/>
        <v>140</v>
      </c>
      <c r="P17" s="2"/>
      <c r="Q17" s="2"/>
      <c r="R17" s="2"/>
      <c r="S17" s="251"/>
      <c r="T17" s="13"/>
      <c r="U17" s="13"/>
      <c r="V17" s="13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9" t="s">
        <v>9</v>
      </c>
      <c r="C18" s="83">
        <v>2815</v>
      </c>
      <c r="D18" s="236">
        <f t="shared" ref="D18:D29" si="10">(C18-M18)/M18</f>
        <v>2.1778584392014518E-2</v>
      </c>
      <c r="E18" s="51">
        <f t="shared" ref="E18:E29" si="11">C18-M18</f>
        <v>60</v>
      </c>
      <c r="F18" s="83">
        <v>2630</v>
      </c>
      <c r="G18" s="236">
        <f t="shared" ref="G18:G26" si="12">(F18-N18)/N18</f>
        <v>-3.787878787878788E-3</v>
      </c>
      <c r="H18" s="51">
        <f t="shared" ref="H18:H26" si="13">F18-N18</f>
        <v>-10</v>
      </c>
      <c r="I18" s="86">
        <f t="shared" ref="I18:I26" si="14">C18-F18</f>
        <v>185</v>
      </c>
      <c r="J18" s="73">
        <f t="shared" si="9"/>
        <v>70</v>
      </c>
      <c r="K18" s="248"/>
      <c r="L18" s="387" t="s">
        <v>9</v>
      </c>
      <c r="M18" s="388">
        <v>2755</v>
      </c>
      <c r="N18" s="388">
        <v>2640</v>
      </c>
      <c r="O18" s="386">
        <f t="shared" si="5"/>
        <v>115</v>
      </c>
      <c r="P18" s="2"/>
      <c r="Q18" s="2"/>
      <c r="R18" s="2"/>
      <c r="S18" s="251"/>
      <c r="T18" s="13"/>
      <c r="U18" s="13"/>
      <c r="V18" s="1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9" t="s">
        <v>10</v>
      </c>
      <c r="C19" s="83">
        <v>15070</v>
      </c>
      <c r="D19" s="236">
        <f t="shared" si="10"/>
        <v>-0.13663706674305356</v>
      </c>
      <c r="E19" s="51">
        <f t="shared" si="11"/>
        <v>-2385</v>
      </c>
      <c r="F19" s="83">
        <v>16190</v>
      </c>
      <c r="G19" s="236">
        <f t="shared" si="12"/>
        <v>1.029641185647426E-2</v>
      </c>
      <c r="H19" s="51">
        <f t="shared" si="13"/>
        <v>165</v>
      </c>
      <c r="I19" s="86">
        <f t="shared" si="14"/>
        <v>-1120</v>
      </c>
      <c r="J19" s="73">
        <f t="shared" si="9"/>
        <v>-2550</v>
      </c>
      <c r="K19" s="248"/>
      <c r="L19" s="387" t="s">
        <v>10</v>
      </c>
      <c r="M19" s="388">
        <v>17455</v>
      </c>
      <c r="N19" s="388">
        <v>16025</v>
      </c>
      <c r="O19" s="386">
        <f t="shared" si="5"/>
        <v>1430</v>
      </c>
      <c r="P19" s="2"/>
      <c r="Q19" s="2"/>
      <c r="R19" s="2"/>
      <c r="S19" s="251"/>
      <c r="T19" s="13"/>
      <c r="U19" s="13"/>
      <c r="V19" s="1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9"/>
      <c r="C20" s="83"/>
      <c r="D20" s="236"/>
      <c r="E20" s="51"/>
      <c r="F20" s="83"/>
      <c r="G20" s="236"/>
      <c r="H20" s="51"/>
      <c r="I20" s="86"/>
      <c r="J20" s="73"/>
      <c r="K20" s="248"/>
      <c r="L20" s="387"/>
      <c r="M20" s="388"/>
      <c r="N20" s="388"/>
      <c r="O20" s="386">
        <f t="shared" si="5"/>
        <v>0</v>
      </c>
      <c r="P20" s="2"/>
      <c r="Q20" s="2"/>
      <c r="R20" s="2"/>
      <c r="S20" s="251"/>
      <c r="T20" s="13"/>
      <c r="U20" s="13"/>
      <c r="V20" s="1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9" t="s">
        <v>15</v>
      </c>
      <c r="C21" s="83">
        <v>9095</v>
      </c>
      <c r="D21" s="236">
        <f>(C21-M21)/M21</f>
        <v>-7.4771108850457776E-2</v>
      </c>
      <c r="E21" s="51">
        <f>C21-M21</f>
        <v>-735</v>
      </c>
      <c r="F21" s="83">
        <v>9600</v>
      </c>
      <c r="G21" s="236">
        <f t="shared" si="12"/>
        <v>-1.1837364899639732E-2</v>
      </c>
      <c r="H21" s="51">
        <f t="shared" si="13"/>
        <v>-115</v>
      </c>
      <c r="I21" s="86">
        <f t="shared" si="14"/>
        <v>-505</v>
      </c>
      <c r="J21" s="73">
        <f t="shared" si="9"/>
        <v>-620</v>
      </c>
      <c r="K21" s="248"/>
      <c r="L21" s="387" t="s">
        <v>15</v>
      </c>
      <c r="M21" s="388">
        <v>9830</v>
      </c>
      <c r="N21" s="388">
        <v>9715</v>
      </c>
      <c r="O21" s="386">
        <f>M21-N21</f>
        <v>115</v>
      </c>
      <c r="P21" s="2"/>
      <c r="Q21" s="2"/>
      <c r="R21" s="2"/>
      <c r="S21" s="251"/>
      <c r="T21" s="13"/>
      <c r="U21" s="13"/>
      <c r="V21" s="1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x14ac:dyDescent="0.25">
      <c r="B22" s="89" t="s">
        <v>16</v>
      </c>
      <c r="C22" s="83">
        <v>11265</v>
      </c>
      <c r="D22" s="236">
        <f>(C22-M22)/M22</f>
        <v>-0.11403853716083366</v>
      </c>
      <c r="E22" s="51">
        <f>C22-M22</f>
        <v>-1450</v>
      </c>
      <c r="F22" s="83">
        <v>11375</v>
      </c>
      <c r="G22" s="236">
        <f t="shared" si="12"/>
        <v>2.0179372197309416E-2</v>
      </c>
      <c r="H22" s="51">
        <f t="shared" si="13"/>
        <v>225</v>
      </c>
      <c r="I22" s="86">
        <f t="shared" si="14"/>
        <v>-110</v>
      </c>
      <c r="J22" s="73">
        <f t="shared" si="9"/>
        <v>-1675</v>
      </c>
      <c r="K22" s="248"/>
      <c r="L22" s="387" t="s">
        <v>16</v>
      </c>
      <c r="M22" s="388">
        <v>12715</v>
      </c>
      <c r="N22" s="388">
        <v>11150</v>
      </c>
      <c r="O22" s="386">
        <f>M22-N22</f>
        <v>1565</v>
      </c>
      <c r="P22" s="2"/>
      <c r="Q22" s="2"/>
      <c r="R22" s="2"/>
      <c r="S22" s="251"/>
      <c r="T22" s="13"/>
      <c r="U22" s="13"/>
      <c r="V22" s="1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9"/>
      <c r="C23" s="83"/>
      <c r="D23" s="236"/>
      <c r="E23" s="51"/>
      <c r="F23" s="83"/>
      <c r="G23" s="236"/>
      <c r="H23" s="51"/>
      <c r="I23" s="86"/>
      <c r="J23" s="73"/>
      <c r="K23" s="248"/>
      <c r="L23" s="387"/>
      <c r="M23" s="388"/>
      <c r="N23" s="388"/>
      <c r="O23" s="386">
        <f t="shared" si="5"/>
        <v>0</v>
      </c>
      <c r="P23" s="2"/>
      <c r="Q23" s="2"/>
      <c r="R23" s="2"/>
      <c r="S23" s="251"/>
      <c r="T23" s="13"/>
      <c r="U23" s="13"/>
      <c r="V23" s="1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9" t="s">
        <v>209</v>
      </c>
      <c r="C24" s="83">
        <v>7270</v>
      </c>
      <c r="D24" s="236">
        <f t="shared" si="10"/>
        <v>-0.19445983379501386</v>
      </c>
      <c r="E24" s="51">
        <f t="shared" si="11"/>
        <v>-1755</v>
      </c>
      <c r="F24" s="83">
        <v>7155</v>
      </c>
      <c r="G24" s="236">
        <f t="shared" si="12"/>
        <v>-7.0779220779220775E-2</v>
      </c>
      <c r="H24" s="51">
        <f t="shared" si="13"/>
        <v>-545</v>
      </c>
      <c r="I24" s="86">
        <f t="shared" si="14"/>
        <v>115</v>
      </c>
      <c r="J24" s="73">
        <f t="shared" si="9"/>
        <v>-1210</v>
      </c>
      <c r="K24" s="248"/>
      <c r="L24" s="387" t="s">
        <v>209</v>
      </c>
      <c r="M24" s="388">
        <v>9025</v>
      </c>
      <c r="N24" s="388">
        <v>7700</v>
      </c>
      <c r="O24" s="386">
        <f t="shared" si="5"/>
        <v>1325</v>
      </c>
      <c r="P24" s="2"/>
      <c r="Q24" s="2"/>
      <c r="R24" s="2"/>
      <c r="S24" s="251"/>
      <c r="T24" s="13"/>
      <c r="U24" s="13"/>
      <c r="V24" s="1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x14ac:dyDescent="0.25">
      <c r="B25" s="89" t="s">
        <v>210</v>
      </c>
      <c r="C25" s="83">
        <v>11445</v>
      </c>
      <c r="D25" s="236">
        <f t="shared" si="10"/>
        <v>-2.554278416347382E-2</v>
      </c>
      <c r="E25" s="51">
        <f t="shared" si="11"/>
        <v>-300</v>
      </c>
      <c r="F25" s="83">
        <v>11480</v>
      </c>
      <c r="G25" s="236">
        <f t="shared" si="12"/>
        <v>6.8403908794788276E-2</v>
      </c>
      <c r="H25" s="51">
        <f t="shared" si="13"/>
        <v>735</v>
      </c>
      <c r="I25" s="86">
        <f t="shared" si="14"/>
        <v>-35</v>
      </c>
      <c r="J25" s="73">
        <f t="shared" si="9"/>
        <v>-1035</v>
      </c>
      <c r="K25" s="248"/>
      <c r="L25" s="387" t="s">
        <v>210</v>
      </c>
      <c r="M25" s="388">
        <v>11745</v>
      </c>
      <c r="N25" s="388">
        <v>10745</v>
      </c>
      <c r="O25" s="386">
        <f t="shared" si="5"/>
        <v>1000</v>
      </c>
      <c r="P25" s="2"/>
      <c r="Q25" s="2"/>
      <c r="R25" s="2"/>
      <c r="S25" s="251"/>
      <c r="T25" s="13"/>
      <c r="U25" s="13"/>
      <c r="V25" s="1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ht="15.75" x14ac:dyDescent="0.25">
      <c r="B26" s="89" t="s">
        <v>211</v>
      </c>
      <c r="C26" s="237">
        <v>1645</v>
      </c>
      <c r="D26" s="242">
        <f t="shared" si="10"/>
        <v>-7.5842696629213488E-2</v>
      </c>
      <c r="E26" s="238">
        <f t="shared" si="11"/>
        <v>-135</v>
      </c>
      <c r="F26" s="237">
        <v>2335</v>
      </c>
      <c r="G26" s="242">
        <f t="shared" si="12"/>
        <v>-3.3126293995859216E-2</v>
      </c>
      <c r="H26" s="238">
        <f t="shared" si="13"/>
        <v>-80</v>
      </c>
      <c r="I26" s="239">
        <f t="shared" si="14"/>
        <v>-690</v>
      </c>
      <c r="J26" s="240">
        <f t="shared" si="9"/>
        <v>-55</v>
      </c>
      <c r="K26" s="392"/>
      <c r="L26" s="393" t="s">
        <v>212</v>
      </c>
      <c r="M26" s="394">
        <v>1780</v>
      </c>
      <c r="N26" s="394">
        <v>2415</v>
      </c>
      <c r="O26" s="386">
        <f t="shared" si="5"/>
        <v>-635</v>
      </c>
      <c r="P26" s="2"/>
      <c r="Q26" s="2"/>
      <c r="R26" s="2"/>
      <c r="S26" s="251"/>
      <c r="T26" s="13"/>
      <c r="U26" s="13"/>
      <c r="V26" s="1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x14ac:dyDescent="0.25">
      <c r="B27" s="89"/>
      <c r="C27" s="83"/>
      <c r="D27" s="236"/>
      <c r="E27" s="51"/>
      <c r="F27" s="83"/>
      <c r="G27" s="236"/>
      <c r="H27" s="51"/>
      <c r="I27" s="86"/>
      <c r="J27" s="73"/>
      <c r="K27" s="248"/>
      <c r="L27" s="387"/>
      <c r="M27" s="388"/>
      <c r="N27" s="388"/>
      <c r="O27" s="386">
        <f t="shared" si="5"/>
        <v>0</v>
      </c>
      <c r="P27" s="2"/>
      <c r="Q27" s="2"/>
      <c r="R27" s="2"/>
      <c r="S27" s="251"/>
      <c r="T27" s="13"/>
      <c r="U27" s="13"/>
      <c r="V27" s="13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x14ac:dyDescent="0.25">
      <c r="B28" s="89" t="s">
        <v>22</v>
      </c>
      <c r="C28" s="83">
        <v>15965</v>
      </c>
      <c r="D28" s="236">
        <f t="shared" si="10"/>
        <v>-0.10409652076318743</v>
      </c>
      <c r="E28" s="51">
        <f t="shared" si="11"/>
        <v>-1855</v>
      </c>
      <c r="F28" s="83">
        <v>15955</v>
      </c>
      <c r="G28" s="236">
        <f>(F28-N28)/N28</f>
        <v>-5.2992518703241899E-3</v>
      </c>
      <c r="H28" s="51">
        <f>F28-N28</f>
        <v>-85</v>
      </c>
      <c r="I28" s="86">
        <f>C28-F28</f>
        <v>10</v>
      </c>
      <c r="J28" s="106">
        <f t="shared" si="9"/>
        <v>-1770</v>
      </c>
      <c r="K28" s="248"/>
      <c r="L28" s="387" t="s">
        <v>22</v>
      </c>
      <c r="M28" s="388">
        <v>17820</v>
      </c>
      <c r="N28" s="388">
        <v>16040</v>
      </c>
      <c r="O28" s="386">
        <f t="shared" si="5"/>
        <v>1780</v>
      </c>
      <c r="P28" s="2"/>
      <c r="Q28" s="2"/>
      <c r="R28" s="2"/>
      <c r="S28" s="251"/>
      <c r="T28" s="13"/>
      <c r="U28" s="13"/>
      <c r="V28" s="1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2:39" ht="15" thickBot="1" x14ac:dyDescent="0.3">
      <c r="B29" s="90" t="s">
        <v>23</v>
      </c>
      <c r="C29" s="84">
        <v>4400</v>
      </c>
      <c r="D29" s="241">
        <f t="shared" si="10"/>
        <v>-6.8783068783068779E-2</v>
      </c>
      <c r="E29" s="104">
        <f t="shared" si="11"/>
        <v>-325</v>
      </c>
      <c r="F29" s="84">
        <v>5020</v>
      </c>
      <c r="G29" s="241">
        <f>(F29-N29)/N29</f>
        <v>4.0414507772020727E-2</v>
      </c>
      <c r="H29" s="104">
        <f>F29-N29</f>
        <v>195</v>
      </c>
      <c r="I29" s="87">
        <f>C29-F29</f>
        <v>-620</v>
      </c>
      <c r="J29" s="105">
        <f t="shared" si="9"/>
        <v>-520</v>
      </c>
      <c r="K29" s="248"/>
      <c r="L29" s="387" t="s">
        <v>23</v>
      </c>
      <c r="M29" s="388">
        <v>4725</v>
      </c>
      <c r="N29" s="388">
        <v>4825</v>
      </c>
      <c r="O29" s="386">
        <f t="shared" si="5"/>
        <v>-100</v>
      </c>
      <c r="P29" s="2"/>
      <c r="Q29" s="2"/>
      <c r="R29" s="2"/>
      <c r="S29" s="251"/>
      <c r="T29" s="13"/>
      <c r="U29" s="13"/>
      <c r="V29" s="1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K30" s="248"/>
      <c r="L30" s="248"/>
      <c r="M30" s="248"/>
      <c r="N30" s="247"/>
      <c r="O30" s="247"/>
      <c r="P30" s="2"/>
      <c r="Q30" s="2"/>
      <c r="R30" s="2"/>
      <c r="S30" s="251"/>
      <c r="T30" s="13"/>
      <c r="U30" s="13"/>
      <c r="V30" s="13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ht="32.25" customHeight="1" thickBot="1" x14ac:dyDescent="0.3">
      <c r="B31" s="443" t="s">
        <v>60</v>
      </c>
      <c r="C31" s="437" t="s">
        <v>37</v>
      </c>
      <c r="D31" s="438"/>
      <c r="E31" s="439"/>
      <c r="F31" s="437" t="s">
        <v>27</v>
      </c>
      <c r="G31" s="438"/>
      <c r="H31" s="439"/>
      <c r="I31" s="440" t="s">
        <v>35</v>
      </c>
      <c r="J31" s="439"/>
      <c r="K31" s="247"/>
      <c r="L31" s="436" t="s">
        <v>60</v>
      </c>
      <c r="M31" s="382" t="s">
        <v>84</v>
      </c>
      <c r="N31" s="382" t="s">
        <v>85</v>
      </c>
      <c r="O31" s="383" t="s">
        <v>35</v>
      </c>
      <c r="P31" s="2"/>
      <c r="Q31" s="2"/>
      <c r="R31" s="2"/>
      <c r="S31" s="251"/>
      <c r="T31" s="13"/>
      <c r="U31" s="13"/>
      <c r="V31" s="1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s="2" customFormat="1" ht="32.25" customHeight="1" x14ac:dyDescent="0.25">
      <c r="B32" s="442"/>
      <c r="C32" s="66" t="s">
        <v>278</v>
      </c>
      <c r="D32" s="36" t="s">
        <v>279</v>
      </c>
      <c r="E32" s="36" t="s">
        <v>280</v>
      </c>
      <c r="F32" s="66" t="s">
        <v>278</v>
      </c>
      <c r="G32" s="36" t="s">
        <v>279</v>
      </c>
      <c r="H32" s="36" t="s">
        <v>280</v>
      </c>
      <c r="I32" s="66" t="s">
        <v>278</v>
      </c>
      <c r="J32" s="35" t="s">
        <v>281</v>
      </c>
      <c r="K32" s="384"/>
      <c r="L32" s="448"/>
      <c r="M32" s="385" t="s">
        <v>282</v>
      </c>
      <c r="N32" s="385" t="s">
        <v>282</v>
      </c>
      <c r="O32" s="385" t="s">
        <v>282</v>
      </c>
      <c r="S32" s="251"/>
      <c r="T32" s="13"/>
      <c r="U32" s="13"/>
      <c r="V32" s="13"/>
    </row>
    <row r="33" spans="2:39" ht="27" customHeight="1" x14ac:dyDescent="0.25">
      <c r="B33" s="88" t="s">
        <v>57</v>
      </c>
      <c r="C33" s="91">
        <v>1960</v>
      </c>
      <c r="D33" s="236">
        <f>(C33-M33)/M33</f>
        <v>-0.125</v>
      </c>
      <c r="E33" s="51">
        <f>C33-M33</f>
        <v>-280</v>
      </c>
      <c r="F33" s="85">
        <v>1975</v>
      </c>
      <c r="G33" s="236">
        <f>(F33-N33)/N33</f>
        <v>8.2191780821917804E-2</v>
      </c>
      <c r="H33" s="51">
        <f>F33-N33</f>
        <v>150</v>
      </c>
      <c r="I33" s="85">
        <f>C33-F33</f>
        <v>-15</v>
      </c>
      <c r="J33" s="73">
        <f>I33-O33</f>
        <v>-430</v>
      </c>
      <c r="K33" s="248"/>
      <c r="L33" s="389" t="s">
        <v>57</v>
      </c>
      <c r="M33" s="390">
        <v>2240</v>
      </c>
      <c r="N33" s="391">
        <v>1825</v>
      </c>
      <c r="O33" s="386">
        <f t="shared" ref="O33:O46" si="15">M33-N33</f>
        <v>415</v>
      </c>
      <c r="P33" s="2"/>
      <c r="Q33" s="2"/>
      <c r="R33" s="2"/>
      <c r="S33" s="251"/>
      <c r="T33" s="13"/>
      <c r="U33" s="13"/>
      <c r="V33" s="1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9" t="s">
        <v>8</v>
      </c>
      <c r="C34" s="83">
        <v>320</v>
      </c>
      <c r="D34" s="236">
        <f t="shared" ref="D34:D36" si="16">(C34-M34)/M34</f>
        <v>-0.12328767123287671</v>
      </c>
      <c r="E34" s="51">
        <f t="shared" ref="E34:E36" si="17">C34-M34</f>
        <v>-45</v>
      </c>
      <c r="F34" s="83">
        <v>245</v>
      </c>
      <c r="G34" s="236">
        <f>(F34-N34)/N34</f>
        <v>-0.02</v>
      </c>
      <c r="H34" s="51">
        <f t="shared" ref="H34:H36" si="18">F34-N34</f>
        <v>-5</v>
      </c>
      <c r="I34" s="86">
        <f>C34-F34</f>
        <v>75</v>
      </c>
      <c r="J34" s="73">
        <f t="shared" ref="J34:J46" si="19">I34-O34</f>
        <v>-40</v>
      </c>
      <c r="K34" s="248"/>
      <c r="L34" s="387" t="s">
        <v>8</v>
      </c>
      <c r="M34" s="388">
        <v>365</v>
      </c>
      <c r="N34" s="388">
        <v>250</v>
      </c>
      <c r="O34" s="386">
        <f t="shared" si="15"/>
        <v>115</v>
      </c>
      <c r="P34" s="2"/>
      <c r="Q34" s="2"/>
      <c r="R34" s="2"/>
      <c r="S34" s="251"/>
      <c r="T34" s="13"/>
      <c r="U34" s="13"/>
      <c r="V34" s="1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x14ac:dyDescent="0.25">
      <c r="B35" s="89" t="s">
        <v>9</v>
      </c>
      <c r="C35" s="83">
        <v>1280</v>
      </c>
      <c r="D35" s="236">
        <f t="shared" si="16"/>
        <v>-0.13220338983050847</v>
      </c>
      <c r="E35" s="51">
        <f t="shared" si="17"/>
        <v>-195</v>
      </c>
      <c r="F35" s="83">
        <v>1380</v>
      </c>
      <c r="G35" s="236">
        <f t="shared" ref="G35:G36" si="20">(F35-N35)/N35</f>
        <v>0.11740890688259109</v>
      </c>
      <c r="H35" s="51">
        <f t="shared" si="18"/>
        <v>145</v>
      </c>
      <c r="I35" s="86">
        <f t="shared" ref="I35:I41" si="21">C35-F35</f>
        <v>-100</v>
      </c>
      <c r="J35" s="73">
        <f t="shared" si="19"/>
        <v>-340</v>
      </c>
      <c r="K35" s="248"/>
      <c r="L35" s="387" t="s">
        <v>9</v>
      </c>
      <c r="M35" s="388">
        <v>1475</v>
      </c>
      <c r="N35" s="388">
        <v>1235</v>
      </c>
      <c r="O35" s="386">
        <f t="shared" si="15"/>
        <v>240</v>
      </c>
      <c r="P35" s="2"/>
      <c r="Q35" s="2"/>
      <c r="R35" s="2"/>
      <c r="S35" s="251"/>
      <c r="T35" s="13"/>
      <c r="U35" s="13"/>
      <c r="V35" s="1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x14ac:dyDescent="0.25">
      <c r="B36" s="89" t="s">
        <v>10</v>
      </c>
      <c r="C36" s="83">
        <v>355</v>
      </c>
      <c r="D36" s="236">
        <f t="shared" si="16"/>
        <v>-0.1125</v>
      </c>
      <c r="E36" s="51">
        <f t="shared" si="17"/>
        <v>-45</v>
      </c>
      <c r="F36" s="83">
        <v>355</v>
      </c>
      <c r="G36" s="236">
        <f t="shared" si="20"/>
        <v>4.4117647058823532E-2</v>
      </c>
      <c r="H36" s="51">
        <f t="shared" si="18"/>
        <v>15</v>
      </c>
      <c r="I36" s="86">
        <f t="shared" si="21"/>
        <v>0</v>
      </c>
      <c r="J36" s="73">
        <f t="shared" si="19"/>
        <v>-60</v>
      </c>
      <c r="K36" s="248"/>
      <c r="L36" s="387" t="s">
        <v>10</v>
      </c>
      <c r="M36" s="388">
        <v>400</v>
      </c>
      <c r="N36" s="388">
        <v>340</v>
      </c>
      <c r="O36" s="386">
        <f t="shared" si="15"/>
        <v>60</v>
      </c>
      <c r="P36" s="2"/>
      <c r="Q36" s="2"/>
      <c r="R36" s="2"/>
      <c r="S36" s="251"/>
      <c r="T36" s="13"/>
      <c r="U36" s="13"/>
      <c r="V36" s="1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:39" x14ac:dyDescent="0.25">
      <c r="B37" s="89"/>
      <c r="C37" s="83"/>
      <c r="D37" s="236"/>
      <c r="E37" s="51"/>
      <c r="F37" s="83"/>
      <c r="G37" s="236"/>
      <c r="H37" s="51"/>
      <c r="I37" s="86"/>
      <c r="J37" s="73"/>
      <c r="K37" s="248"/>
      <c r="L37" s="387"/>
      <c r="M37" s="388"/>
      <c r="N37" s="388"/>
      <c r="O37" s="386">
        <f t="shared" si="15"/>
        <v>0</v>
      </c>
      <c r="P37" s="2"/>
      <c r="Q37" s="2"/>
      <c r="R37" s="2"/>
      <c r="S37" s="251"/>
      <c r="T37" s="13"/>
      <c r="U37" s="13"/>
      <c r="V37" s="1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x14ac:dyDescent="0.25">
      <c r="B38" s="89" t="s">
        <v>15</v>
      </c>
      <c r="C38" s="83">
        <v>840</v>
      </c>
      <c r="D38" s="236">
        <f t="shared" ref="D38:D39" si="22">(C38-M38)/M38</f>
        <v>-7.6923076923076927E-2</v>
      </c>
      <c r="E38" s="51">
        <f t="shared" ref="E38:E39" si="23">C38-M38</f>
        <v>-70</v>
      </c>
      <c r="F38" s="83">
        <v>870</v>
      </c>
      <c r="G38" s="236">
        <f t="shared" ref="G38:G39" si="24">(F38-N38)/N38</f>
        <v>0.10126582278481013</v>
      </c>
      <c r="H38" s="51">
        <f t="shared" ref="H38:H39" si="25">F38-N38</f>
        <v>80</v>
      </c>
      <c r="I38" s="86">
        <f t="shared" si="21"/>
        <v>-30</v>
      </c>
      <c r="J38" s="73">
        <f t="shared" si="19"/>
        <v>-150</v>
      </c>
      <c r="K38" s="248"/>
      <c r="L38" s="387" t="s">
        <v>15</v>
      </c>
      <c r="M38" s="388">
        <v>910</v>
      </c>
      <c r="N38" s="388">
        <v>790</v>
      </c>
      <c r="O38" s="386">
        <f t="shared" si="15"/>
        <v>120</v>
      </c>
      <c r="P38" s="2"/>
      <c r="Q38" s="2"/>
      <c r="R38" s="2"/>
      <c r="S38" s="251"/>
      <c r="T38" s="13"/>
      <c r="U38" s="13"/>
      <c r="V38" s="1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x14ac:dyDescent="0.25">
      <c r="B39" s="89" t="s">
        <v>16</v>
      </c>
      <c r="C39" s="83">
        <v>1115</v>
      </c>
      <c r="D39" s="236">
        <f t="shared" si="22"/>
        <v>-0.16165413533834586</v>
      </c>
      <c r="E39" s="51">
        <f t="shared" si="23"/>
        <v>-215</v>
      </c>
      <c r="F39" s="83">
        <v>1105</v>
      </c>
      <c r="G39" s="236">
        <f t="shared" si="24"/>
        <v>6.7632850241545889E-2</v>
      </c>
      <c r="H39" s="51">
        <f t="shared" si="25"/>
        <v>70</v>
      </c>
      <c r="I39" s="86">
        <f t="shared" si="21"/>
        <v>10</v>
      </c>
      <c r="J39" s="73">
        <f t="shared" si="19"/>
        <v>-285</v>
      </c>
      <c r="K39" s="248"/>
      <c r="L39" s="387" t="s">
        <v>16</v>
      </c>
      <c r="M39" s="388">
        <v>1330</v>
      </c>
      <c r="N39" s="388">
        <v>1035</v>
      </c>
      <c r="O39" s="386">
        <f t="shared" si="15"/>
        <v>295</v>
      </c>
      <c r="P39" s="2"/>
      <c r="Q39" s="2"/>
      <c r="R39" s="2"/>
      <c r="S39" s="251"/>
      <c r="T39" s="13"/>
      <c r="U39" s="13"/>
      <c r="V39" s="1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25">
      <c r="B40" s="89"/>
      <c r="C40" s="83"/>
      <c r="D40" s="236"/>
      <c r="E40" s="51"/>
      <c r="F40" s="83"/>
      <c r="G40" s="236"/>
      <c r="H40" s="51"/>
      <c r="I40" s="86"/>
      <c r="J40" s="73"/>
      <c r="K40" s="248"/>
      <c r="L40" s="387"/>
      <c r="M40" s="388"/>
      <c r="N40" s="388"/>
      <c r="O40" s="386">
        <f t="shared" si="15"/>
        <v>0</v>
      </c>
      <c r="P40" s="2"/>
      <c r="Q40" s="2"/>
      <c r="R40" s="2"/>
      <c r="S40" s="251"/>
      <c r="T40" s="13"/>
      <c r="U40" s="13"/>
      <c r="V40" s="1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25">
      <c r="B41" s="89" t="s">
        <v>209</v>
      </c>
      <c r="C41" s="83">
        <v>725</v>
      </c>
      <c r="D41" s="236">
        <f t="shared" ref="D41" si="26">(C41-M41)/M41</f>
        <v>-0.36123348017621143</v>
      </c>
      <c r="E41" s="51">
        <f t="shared" ref="E41" si="27">C41-M41</f>
        <v>-410</v>
      </c>
      <c r="F41" s="83">
        <v>840</v>
      </c>
      <c r="G41" s="236">
        <f t="shared" ref="G41:G43" si="28">(F41-N41)/N41</f>
        <v>-0.16831683168316833</v>
      </c>
      <c r="H41" s="51">
        <f t="shared" ref="H41:H42" si="29">F41-N41</f>
        <v>-170</v>
      </c>
      <c r="I41" s="86">
        <f t="shared" si="21"/>
        <v>-115</v>
      </c>
      <c r="J41" s="73">
        <f t="shared" si="19"/>
        <v>-240</v>
      </c>
      <c r="K41" s="248"/>
      <c r="L41" s="387" t="s">
        <v>209</v>
      </c>
      <c r="M41" s="388">
        <v>1135</v>
      </c>
      <c r="N41" s="388">
        <v>1010</v>
      </c>
      <c r="O41" s="386">
        <f t="shared" si="15"/>
        <v>125</v>
      </c>
      <c r="P41" s="2"/>
      <c r="Q41" s="2"/>
      <c r="R41" s="2"/>
      <c r="S41" s="251"/>
      <c r="T41" s="13"/>
      <c r="U41" s="13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x14ac:dyDescent="0.25">
      <c r="B42" s="89" t="s">
        <v>210</v>
      </c>
      <c r="C42" s="83">
        <v>1005</v>
      </c>
      <c r="D42" s="236">
        <f>(C42-M42)/M42</f>
        <v>0.14204545454545456</v>
      </c>
      <c r="E42" s="51">
        <f>C42-M42</f>
        <v>125</v>
      </c>
      <c r="F42" s="83">
        <v>935</v>
      </c>
      <c r="G42" s="236">
        <f t="shared" si="28"/>
        <v>0.4609375</v>
      </c>
      <c r="H42" s="51">
        <f t="shared" si="29"/>
        <v>295</v>
      </c>
      <c r="I42" s="86">
        <f>C42-F42</f>
        <v>70</v>
      </c>
      <c r="J42" s="73">
        <f t="shared" si="19"/>
        <v>-170</v>
      </c>
      <c r="K42" s="248"/>
      <c r="L42" s="387" t="s">
        <v>210</v>
      </c>
      <c r="M42" s="388">
        <v>880</v>
      </c>
      <c r="N42" s="388">
        <v>640</v>
      </c>
      <c r="O42" s="386">
        <f t="shared" si="15"/>
        <v>240</v>
      </c>
      <c r="AG42" s="2"/>
      <c r="AH42" s="2"/>
      <c r="AI42" s="2"/>
      <c r="AJ42" s="2"/>
      <c r="AK42" s="2"/>
      <c r="AL42" s="2"/>
      <c r="AM42" s="2"/>
    </row>
    <row r="43" spans="2:39" ht="15" x14ac:dyDescent="0.25">
      <c r="B43" s="89" t="s">
        <v>211</v>
      </c>
      <c r="C43" s="83">
        <v>230</v>
      </c>
      <c r="D43" s="236">
        <f>(C43-M43)/M43</f>
        <v>2.2222222222222223E-2</v>
      </c>
      <c r="E43" s="51">
        <f>C43-M43</f>
        <v>5</v>
      </c>
      <c r="F43" s="83">
        <v>200</v>
      </c>
      <c r="G43" s="236">
        <f t="shared" si="28"/>
        <v>0.1111111111111111</v>
      </c>
      <c r="H43" s="51">
        <f t="shared" ref="H43" si="30">F43-N43</f>
        <v>20</v>
      </c>
      <c r="I43" s="86">
        <f>C43-F43</f>
        <v>30</v>
      </c>
      <c r="J43" s="73">
        <f t="shared" ref="J43" si="31">I43-O43</f>
        <v>-15</v>
      </c>
      <c r="K43" s="248"/>
      <c r="L43" s="387" t="s">
        <v>212</v>
      </c>
      <c r="M43" s="388">
        <v>225</v>
      </c>
      <c r="N43" s="388">
        <v>180</v>
      </c>
      <c r="O43" s="386">
        <f t="shared" si="15"/>
        <v>45</v>
      </c>
      <c r="AG43" s="2"/>
      <c r="AH43" s="2"/>
      <c r="AI43" s="2"/>
      <c r="AJ43" s="2"/>
      <c r="AK43" s="2"/>
      <c r="AL43" s="2"/>
      <c r="AM43" s="2"/>
    </row>
    <row r="44" spans="2:39" x14ac:dyDescent="0.25">
      <c r="B44" s="89"/>
      <c r="C44" s="83"/>
      <c r="D44" s="236"/>
      <c r="E44" s="51"/>
      <c r="F44" s="83"/>
      <c r="G44" s="236"/>
      <c r="H44" s="51"/>
      <c r="I44" s="86"/>
      <c r="J44" s="73"/>
      <c r="K44" s="248"/>
      <c r="L44" s="387"/>
      <c r="M44" s="388"/>
      <c r="N44" s="388"/>
      <c r="O44" s="386">
        <f t="shared" si="15"/>
        <v>0</v>
      </c>
      <c r="AG44" s="2"/>
      <c r="AH44" s="2"/>
      <c r="AI44" s="2"/>
      <c r="AJ44" s="2"/>
      <c r="AK44" s="2"/>
      <c r="AL44" s="2"/>
      <c r="AM44" s="2"/>
    </row>
    <row r="45" spans="2:39" x14ac:dyDescent="0.25">
      <c r="B45" s="89" t="s">
        <v>22</v>
      </c>
      <c r="C45" s="83">
        <v>1730</v>
      </c>
      <c r="D45" s="236">
        <f t="shared" ref="D45:D46" si="32">(C45-M45)/M45</f>
        <v>-0.1240506329113924</v>
      </c>
      <c r="E45" s="51">
        <f t="shared" ref="E45:E46" si="33">C45-M45</f>
        <v>-245</v>
      </c>
      <c r="F45" s="83">
        <v>1685</v>
      </c>
      <c r="G45" s="236">
        <f>(F45-N45)/N45</f>
        <v>3.6923076923076927E-2</v>
      </c>
      <c r="H45" s="51">
        <f>F45-N45</f>
        <v>60</v>
      </c>
      <c r="I45" s="86">
        <f>C45-F45</f>
        <v>45</v>
      </c>
      <c r="J45" s="106">
        <f t="shared" si="19"/>
        <v>-305</v>
      </c>
      <c r="K45" s="248"/>
      <c r="L45" s="387" t="s">
        <v>22</v>
      </c>
      <c r="M45" s="388">
        <v>1975</v>
      </c>
      <c r="N45" s="388">
        <v>1625</v>
      </c>
      <c r="O45" s="386">
        <f t="shared" si="15"/>
        <v>350</v>
      </c>
      <c r="AG45" s="2"/>
      <c r="AH45" s="2"/>
      <c r="AI45" s="2"/>
      <c r="AJ45" s="2"/>
      <c r="AK45" s="2"/>
      <c r="AL45" s="2"/>
      <c r="AM45" s="2"/>
    </row>
    <row r="46" spans="2:39" ht="15" thickBot="1" x14ac:dyDescent="0.3">
      <c r="B46" s="90" t="s">
        <v>23</v>
      </c>
      <c r="C46" s="84">
        <v>230</v>
      </c>
      <c r="D46" s="241">
        <f t="shared" si="32"/>
        <v>-0.11538461538461539</v>
      </c>
      <c r="E46" s="104">
        <f t="shared" si="33"/>
        <v>-30</v>
      </c>
      <c r="F46" s="84">
        <v>295</v>
      </c>
      <c r="G46" s="241">
        <f>(F46-N46)/N46</f>
        <v>0.47499999999999998</v>
      </c>
      <c r="H46" s="104">
        <f>F46-N46</f>
        <v>95</v>
      </c>
      <c r="I46" s="87">
        <f>C46-F46</f>
        <v>-65</v>
      </c>
      <c r="J46" s="105">
        <f t="shared" si="19"/>
        <v>-125</v>
      </c>
      <c r="K46" s="248"/>
      <c r="L46" s="387" t="s">
        <v>23</v>
      </c>
      <c r="M46" s="388">
        <v>260</v>
      </c>
      <c r="N46" s="388">
        <v>200</v>
      </c>
      <c r="O46" s="386">
        <f t="shared" si="15"/>
        <v>60</v>
      </c>
      <c r="AG46" s="2"/>
      <c r="AH46" s="2"/>
      <c r="AI46" s="2"/>
      <c r="AJ46" s="2"/>
      <c r="AK46" s="2"/>
      <c r="AL46" s="2"/>
      <c r="AM46" s="2"/>
    </row>
    <row r="47" spans="2:39" x14ac:dyDescent="0.25">
      <c r="K47" s="248"/>
      <c r="L47" s="248"/>
      <c r="M47" s="248"/>
      <c r="N47" s="248"/>
      <c r="O47" s="248"/>
    </row>
    <row r="48" spans="2:39" ht="32.25" customHeight="1" thickBot="1" x14ac:dyDescent="0.3">
      <c r="B48" s="443" t="s">
        <v>59</v>
      </c>
      <c r="C48" s="437" t="s">
        <v>37</v>
      </c>
      <c r="D48" s="438"/>
      <c r="E48" s="439"/>
      <c r="F48" s="437" t="s">
        <v>27</v>
      </c>
      <c r="G48" s="438"/>
      <c r="H48" s="439"/>
      <c r="I48" s="440" t="s">
        <v>35</v>
      </c>
      <c r="J48" s="439"/>
      <c r="K48" s="247"/>
      <c r="L48" s="436" t="s">
        <v>59</v>
      </c>
      <c r="M48" s="382" t="s">
        <v>84</v>
      </c>
      <c r="N48" s="382" t="s">
        <v>85</v>
      </c>
      <c r="O48" s="383" t="s">
        <v>35</v>
      </c>
      <c r="P48" s="2"/>
      <c r="Q48" s="2"/>
      <c r="R48" s="2"/>
      <c r="S48" s="251"/>
      <c r="T48" s="13"/>
      <c r="U48" s="13"/>
      <c r="V48" s="1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2" customFormat="1" ht="32.25" customHeight="1" x14ac:dyDescent="0.25">
      <c r="B49" s="442"/>
      <c r="C49" s="66" t="s">
        <v>278</v>
      </c>
      <c r="D49" s="36" t="s">
        <v>279</v>
      </c>
      <c r="E49" s="36" t="s">
        <v>280</v>
      </c>
      <c r="F49" s="66" t="s">
        <v>278</v>
      </c>
      <c r="G49" s="36" t="s">
        <v>279</v>
      </c>
      <c r="H49" s="36" t="s">
        <v>280</v>
      </c>
      <c r="I49" s="66" t="s">
        <v>278</v>
      </c>
      <c r="J49" s="35" t="s">
        <v>281</v>
      </c>
      <c r="K49" s="384"/>
      <c r="L49" s="448"/>
      <c r="M49" s="385" t="s">
        <v>282</v>
      </c>
      <c r="N49" s="385" t="s">
        <v>282</v>
      </c>
      <c r="O49" s="385" t="s">
        <v>282</v>
      </c>
      <c r="S49" s="251"/>
      <c r="T49" s="13"/>
      <c r="U49" s="13"/>
      <c r="V49" s="13"/>
    </row>
    <row r="50" spans="2:39" ht="27" customHeight="1" x14ac:dyDescent="0.25">
      <c r="B50" s="88" t="s">
        <v>57</v>
      </c>
      <c r="C50" s="91">
        <v>1070</v>
      </c>
      <c r="D50" s="236">
        <f>(C50-M50)/M50</f>
        <v>0.20224719101123595</v>
      </c>
      <c r="E50" s="51">
        <f>C50-M50</f>
        <v>180</v>
      </c>
      <c r="F50" s="85">
        <v>805</v>
      </c>
      <c r="G50" s="236">
        <f>(F50-N50)/N50</f>
        <v>8.0536912751677847E-2</v>
      </c>
      <c r="H50" s="51">
        <f>F50-N50</f>
        <v>60</v>
      </c>
      <c r="I50" s="85">
        <f>C50-F50</f>
        <v>265</v>
      </c>
      <c r="J50" s="73">
        <f>I50-O50</f>
        <v>120</v>
      </c>
      <c r="K50" s="248"/>
      <c r="L50" s="389" t="s">
        <v>57</v>
      </c>
      <c r="M50" s="390">
        <v>890</v>
      </c>
      <c r="N50" s="391">
        <v>745</v>
      </c>
      <c r="O50" s="386">
        <f t="shared" ref="O50:O63" si="34">M50-N50</f>
        <v>145</v>
      </c>
      <c r="P50" s="2"/>
      <c r="Q50" s="2"/>
      <c r="R50" s="2"/>
      <c r="S50" s="251"/>
      <c r="T50" s="13"/>
      <c r="U50" s="13"/>
      <c r="V50" s="1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25">
      <c r="B51" s="89" t="s">
        <v>8</v>
      </c>
      <c r="C51" s="83">
        <v>25</v>
      </c>
      <c r="D51" s="236" t="s">
        <v>266</v>
      </c>
      <c r="E51" s="51">
        <f t="shared" ref="E51:E53" si="35">C51-M51</f>
        <v>0</v>
      </c>
      <c r="F51" s="83">
        <v>25</v>
      </c>
      <c r="G51" s="236">
        <f>(F51-N51)/N51</f>
        <v>-0.375</v>
      </c>
      <c r="H51" s="51">
        <f t="shared" ref="H51:H53" si="36">F51-N51</f>
        <v>-15</v>
      </c>
      <c r="I51" s="86">
        <f>C51-F51</f>
        <v>0</v>
      </c>
      <c r="J51" s="73">
        <f t="shared" ref="J51:J63" si="37">I51-O51</f>
        <v>15</v>
      </c>
      <c r="K51" s="248"/>
      <c r="L51" s="387" t="s">
        <v>8</v>
      </c>
      <c r="M51" s="388">
        <v>25</v>
      </c>
      <c r="N51" s="388">
        <v>40</v>
      </c>
      <c r="O51" s="386">
        <f t="shared" si="34"/>
        <v>-15</v>
      </c>
      <c r="P51" s="2"/>
      <c r="Q51" s="2"/>
      <c r="R51" s="2"/>
      <c r="S51" s="251"/>
      <c r="T51" s="13"/>
      <c r="U51" s="13"/>
      <c r="V51" s="13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25">
      <c r="B52" s="89" t="s">
        <v>9</v>
      </c>
      <c r="C52" s="83">
        <v>390</v>
      </c>
      <c r="D52" s="236">
        <f t="shared" ref="D52:D53" si="38">(C52-M52)/M52</f>
        <v>0.3</v>
      </c>
      <c r="E52" s="51">
        <f t="shared" si="35"/>
        <v>90</v>
      </c>
      <c r="F52" s="83">
        <v>315</v>
      </c>
      <c r="G52" s="236">
        <f t="shared" ref="G52:G53" si="39">(F52-N52)/N52</f>
        <v>0.125</v>
      </c>
      <c r="H52" s="51">
        <f t="shared" si="36"/>
        <v>35</v>
      </c>
      <c r="I52" s="86">
        <f t="shared" ref="I52:I63" si="40">C52-F52</f>
        <v>75</v>
      </c>
      <c r="J52" s="73">
        <f t="shared" si="37"/>
        <v>55</v>
      </c>
      <c r="K52" s="248"/>
      <c r="L52" s="387" t="s">
        <v>9</v>
      </c>
      <c r="M52" s="388">
        <v>300</v>
      </c>
      <c r="N52" s="388">
        <v>280</v>
      </c>
      <c r="O52" s="386">
        <f t="shared" si="34"/>
        <v>20</v>
      </c>
      <c r="P52" s="2"/>
      <c r="Q52" s="2"/>
      <c r="R52" s="2"/>
      <c r="S52" s="251"/>
      <c r="T52" s="13"/>
      <c r="U52" s="13"/>
      <c r="V52" s="1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25">
      <c r="B53" s="89" t="s">
        <v>10</v>
      </c>
      <c r="C53" s="83">
        <v>650</v>
      </c>
      <c r="D53" s="236">
        <f t="shared" si="38"/>
        <v>0.15044247787610621</v>
      </c>
      <c r="E53" s="51">
        <f t="shared" si="35"/>
        <v>85</v>
      </c>
      <c r="F53" s="83">
        <v>465</v>
      </c>
      <c r="G53" s="236">
        <f t="shared" si="39"/>
        <v>8.1395348837209308E-2</v>
      </c>
      <c r="H53" s="51">
        <f t="shared" si="36"/>
        <v>35</v>
      </c>
      <c r="I53" s="86">
        <f t="shared" si="40"/>
        <v>185</v>
      </c>
      <c r="J53" s="73">
        <f t="shared" si="37"/>
        <v>50</v>
      </c>
      <c r="K53" s="248"/>
      <c r="L53" s="387" t="s">
        <v>10</v>
      </c>
      <c r="M53" s="388">
        <v>565</v>
      </c>
      <c r="N53" s="388">
        <v>430</v>
      </c>
      <c r="O53" s="386">
        <f t="shared" si="34"/>
        <v>135</v>
      </c>
      <c r="P53" s="2"/>
      <c r="Q53" s="2"/>
      <c r="R53" s="2"/>
      <c r="S53" s="251"/>
      <c r="T53" s="13"/>
      <c r="U53" s="13"/>
      <c r="V53" s="1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x14ac:dyDescent="0.25">
      <c r="B54" s="89"/>
      <c r="C54" s="83"/>
      <c r="D54" s="236"/>
      <c r="E54" s="51"/>
      <c r="F54" s="83"/>
      <c r="G54" s="236"/>
      <c r="H54" s="51"/>
      <c r="I54" s="86"/>
      <c r="J54" s="73"/>
      <c r="K54" s="248"/>
      <c r="L54" s="387"/>
      <c r="M54" s="388"/>
      <c r="N54" s="388"/>
      <c r="O54" s="386">
        <f t="shared" si="34"/>
        <v>0</v>
      </c>
      <c r="P54" s="2"/>
      <c r="Q54" s="2"/>
      <c r="R54" s="2"/>
      <c r="S54" s="251"/>
      <c r="T54" s="13"/>
      <c r="U54" s="13"/>
      <c r="V54" s="13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25">
      <c r="B55" s="89" t="s">
        <v>15</v>
      </c>
      <c r="C55" s="83">
        <v>655</v>
      </c>
      <c r="D55" s="236">
        <f t="shared" ref="D55:D56" si="41">(C55-M55)/M55</f>
        <v>0.28431372549019607</v>
      </c>
      <c r="E55" s="51">
        <f t="shared" ref="E55:E56" si="42">C55-M55</f>
        <v>145</v>
      </c>
      <c r="F55" s="83">
        <v>560</v>
      </c>
      <c r="G55" s="236">
        <f t="shared" ref="G55:G56" si="43">(F55-N55)/N55</f>
        <v>0.20430107526881722</v>
      </c>
      <c r="H55" s="51">
        <f t="shared" ref="H55:H56" si="44">F55-N55</f>
        <v>95</v>
      </c>
      <c r="I55" s="86">
        <f t="shared" si="40"/>
        <v>95</v>
      </c>
      <c r="J55" s="73">
        <f t="shared" si="37"/>
        <v>50</v>
      </c>
      <c r="K55" s="248"/>
      <c r="L55" s="387" t="s">
        <v>15</v>
      </c>
      <c r="M55" s="388">
        <v>510</v>
      </c>
      <c r="N55" s="388">
        <v>465</v>
      </c>
      <c r="O55" s="386">
        <f t="shared" si="34"/>
        <v>45</v>
      </c>
      <c r="P55" s="2"/>
      <c r="Q55" s="2"/>
      <c r="R55" s="2"/>
      <c r="S55" s="251"/>
      <c r="T55" s="13"/>
      <c r="U55" s="13"/>
      <c r="V55" s="13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x14ac:dyDescent="0.25">
      <c r="B56" s="89" t="s">
        <v>16</v>
      </c>
      <c r="C56" s="83">
        <v>415</v>
      </c>
      <c r="D56" s="236">
        <f t="shared" si="41"/>
        <v>0.10666666666666667</v>
      </c>
      <c r="E56" s="51">
        <f t="shared" si="42"/>
        <v>40</v>
      </c>
      <c r="F56" s="83">
        <v>245</v>
      </c>
      <c r="G56" s="236">
        <f t="shared" si="43"/>
        <v>-0.125</v>
      </c>
      <c r="H56" s="51">
        <f t="shared" si="44"/>
        <v>-35</v>
      </c>
      <c r="I56" s="86">
        <f t="shared" si="40"/>
        <v>170</v>
      </c>
      <c r="J56" s="73">
        <f t="shared" si="37"/>
        <v>75</v>
      </c>
      <c r="K56" s="248"/>
      <c r="L56" s="387" t="s">
        <v>16</v>
      </c>
      <c r="M56" s="388">
        <v>375</v>
      </c>
      <c r="N56" s="388">
        <v>280</v>
      </c>
      <c r="O56" s="386">
        <f t="shared" si="34"/>
        <v>95</v>
      </c>
      <c r="P56" s="2"/>
      <c r="Q56" s="2"/>
      <c r="R56" s="2"/>
      <c r="S56" s="251"/>
      <c r="T56" s="13"/>
      <c r="U56" s="13"/>
      <c r="V56" s="1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x14ac:dyDescent="0.25">
      <c r="B57" s="89"/>
      <c r="C57" s="83"/>
      <c r="D57" s="236"/>
      <c r="E57" s="51"/>
      <c r="F57" s="83"/>
      <c r="G57" s="236"/>
      <c r="H57" s="51"/>
      <c r="I57" s="86"/>
      <c r="J57" s="73"/>
      <c r="K57" s="248"/>
      <c r="L57" s="387"/>
      <c r="M57" s="388"/>
      <c r="N57" s="388"/>
      <c r="O57" s="386">
        <f t="shared" si="34"/>
        <v>0</v>
      </c>
      <c r="P57" s="2"/>
      <c r="Q57" s="2"/>
      <c r="R57" s="2"/>
      <c r="S57" s="251"/>
      <c r="T57" s="13"/>
      <c r="U57" s="13"/>
      <c r="V57" s="13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x14ac:dyDescent="0.25">
      <c r="B58" s="89" t="s">
        <v>209</v>
      </c>
      <c r="C58" s="83">
        <v>205</v>
      </c>
      <c r="D58" s="236">
        <f t="shared" ref="D58:D60" si="45">(C58-M58)/M58</f>
        <v>7.8947368421052627E-2</v>
      </c>
      <c r="E58" s="51">
        <f t="shared" ref="E58:E59" si="46">C58-M58</f>
        <v>15</v>
      </c>
      <c r="F58" s="83">
        <v>145</v>
      </c>
      <c r="G58" s="236">
        <f t="shared" ref="G58:G59" si="47">(F58-N58)/N58</f>
        <v>-0.12121212121212122</v>
      </c>
      <c r="H58" s="51">
        <f t="shared" ref="H58:H59" si="48">F58-N58</f>
        <v>-20</v>
      </c>
      <c r="I58" s="86">
        <f t="shared" si="40"/>
        <v>60</v>
      </c>
      <c r="J58" s="73">
        <f t="shared" si="37"/>
        <v>35</v>
      </c>
      <c r="K58" s="248"/>
      <c r="L58" s="387" t="s">
        <v>209</v>
      </c>
      <c r="M58" s="388">
        <v>190</v>
      </c>
      <c r="N58" s="388">
        <v>165</v>
      </c>
      <c r="O58" s="386">
        <f t="shared" si="34"/>
        <v>25</v>
      </c>
      <c r="P58" s="2"/>
      <c r="Q58" s="2"/>
      <c r="R58" s="2"/>
      <c r="S58" s="251"/>
      <c r="T58" s="13"/>
      <c r="U58" s="13"/>
      <c r="V58" s="13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25">
      <c r="B59" s="89" t="s">
        <v>210</v>
      </c>
      <c r="C59" s="83">
        <v>595</v>
      </c>
      <c r="D59" s="236">
        <f t="shared" si="45"/>
        <v>0.16666666666666666</v>
      </c>
      <c r="E59" s="51">
        <f t="shared" si="46"/>
        <v>85</v>
      </c>
      <c r="F59" s="83">
        <v>445</v>
      </c>
      <c r="G59" s="236">
        <f t="shared" si="47"/>
        <v>8.5365853658536592E-2</v>
      </c>
      <c r="H59" s="51">
        <f t="shared" si="48"/>
        <v>35</v>
      </c>
      <c r="I59" s="86">
        <f t="shared" si="40"/>
        <v>150</v>
      </c>
      <c r="J59" s="73">
        <f t="shared" si="37"/>
        <v>50</v>
      </c>
      <c r="K59" s="248"/>
      <c r="L59" s="387" t="s">
        <v>210</v>
      </c>
      <c r="M59" s="388">
        <v>510</v>
      </c>
      <c r="N59" s="388">
        <v>410</v>
      </c>
      <c r="O59" s="386">
        <f t="shared" si="34"/>
        <v>100</v>
      </c>
      <c r="AG59" s="2"/>
      <c r="AH59" s="2"/>
      <c r="AI59" s="2"/>
      <c r="AJ59" s="2"/>
      <c r="AK59" s="2"/>
      <c r="AL59" s="2"/>
      <c r="AM59" s="2"/>
    </row>
    <row r="60" spans="2:39" ht="15" x14ac:dyDescent="0.25">
      <c r="B60" s="89" t="s">
        <v>211</v>
      </c>
      <c r="C60" s="83">
        <v>270</v>
      </c>
      <c r="D60" s="236">
        <f t="shared" si="45"/>
        <v>0.45945945945945948</v>
      </c>
      <c r="E60" s="51">
        <f t="shared" ref="E60" si="49">C60-M60</f>
        <v>85</v>
      </c>
      <c r="F60" s="83">
        <v>215</v>
      </c>
      <c r="G60" s="236">
        <f t="shared" ref="G60" si="50">(F60-N60)/N60</f>
        <v>0.26470588235294118</v>
      </c>
      <c r="H60" s="51">
        <f t="shared" ref="H60" si="51">F60-N60</f>
        <v>45</v>
      </c>
      <c r="I60" s="86">
        <f t="shared" ref="I60" si="52">C60-F60</f>
        <v>55</v>
      </c>
      <c r="J60" s="73">
        <f t="shared" ref="J60" si="53">I60-O60</f>
        <v>40</v>
      </c>
      <c r="K60" s="248"/>
      <c r="L60" s="387" t="s">
        <v>297</v>
      </c>
      <c r="M60" s="388">
        <v>185</v>
      </c>
      <c r="N60" s="388">
        <v>170</v>
      </c>
      <c r="O60" s="386">
        <f t="shared" si="34"/>
        <v>15</v>
      </c>
      <c r="AG60" s="2"/>
      <c r="AH60" s="2"/>
      <c r="AI60" s="2"/>
      <c r="AJ60" s="2"/>
      <c r="AK60" s="2"/>
      <c r="AL60" s="2"/>
      <c r="AM60" s="2"/>
    </row>
    <row r="61" spans="2:39" x14ac:dyDescent="0.25">
      <c r="B61" s="89"/>
      <c r="C61" s="83"/>
      <c r="D61" s="236"/>
      <c r="E61" s="51"/>
      <c r="F61" s="83"/>
      <c r="G61" s="236"/>
      <c r="H61" s="51"/>
      <c r="I61" s="86"/>
      <c r="J61" s="73"/>
      <c r="K61" s="248"/>
      <c r="L61" s="387"/>
      <c r="M61" s="388"/>
      <c r="N61" s="388"/>
      <c r="O61" s="386">
        <f t="shared" si="34"/>
        <v>0</v>
      </c>
      <c r="AG61" s="2"/>
      <c r="AH61" s="2"/>
      <c r="AI61" s="2"/>
      <c r="AJ61" s="2"/>
      <c r="AK61" s="2"/>
      <c r="AL61" s="2"/>
      <c r="AM61" s="2"/>
    </row>
    <row r="62" spans="2:39" x14ac:dyDescent="0.25">
      <c r="B62" s="89" t="s">
        <v>22</v>
      </c>
      <c r="C62" s="83">
        <v>1005</v>
      </c>
      <c r="D62" s="295">
        <f t="shared" ref="D62" si="54">(C62-M62)/M62</f>
        <v>0.21818181818181817</v>
      </c>
      <c r="E62" s="51">
        <f t="shared" ref="E62:E63" si="55">C62-M62</f>
        <v>180</v>
      </c>
      <c r="F62" s="83">
        <v>760</v>
      </c>
      <c r="G62" s="295">
        <f t="shared" ref="G62:G63" si="56">(F62-N62)/N62</f>
        <v>7.0422535211267609E-2</v>
      </c>
      <c r="H62" s="51">
        <f t="shared" ref="H62:H63" si="57">F62-N62</f>
        <v>50</v>
      </c>
      <c r="I62" s="86">
        <f t="shared" si="40"/>
        <v>245</v>
      </c>
      <c r="J62" s="106">
        <f t="shared" si="37"/>
        <v>130</v>
      </c>
      <c r="K62" s="248"/>
      <c r="L62" s="387" t="s">
        <v>22</v>
      </c>
      <c r="M62" s="388">
        <v>825</v>
      </c>
      <c r="N62" s="388">
        <v>710</v>
      </c>
      <c r="O62" s="386">
        <f t="shared" si="34"/>
        <v>115</v>
      </c>
      <c r="AG62" s="2"/>
      <c r="AH62" s="2"/>
      <c r="AI62" s="2"/>
      <c r="AJ62" s="2"/>
      <c r="AK62" s="2"/>
      <c r="AL62" s="2"/>
      <c r="AM62" s="2"/>
    </row>
    <row r="63" spans="2:39" ht="15" thickBot="1" x14ac:dyDescent="0.3">
      <c r="B63" s="90" t="s">
        <v>23</v>
      </c>
      <c r="C63" s="84">
        <v>65</v>
      </c>
      <c r="D63" s="241" t="s">
        <v>266</v>
      </c>
      <c r="E63" s="104">
        <f t="shared" si="55"/>
        <v>0</v>
      </c>
      <c r="F63" s="84">
        <v>45</v>
      </c>
      <c r="G63" s="241">
        <f t="shared" si="56"/>
        <v>0.2857142857142857</v>
      </c>
      <c r="H63" s="104">
        <f t="shared" si="57"/>
        <v>10</v>
      </c>
      <c r="I63" s="87">
        <f t="shared" si="40"/>
        <v>20</v>
      </c>
      <c r="J63" s="105">
        <f t="shared" si="37"/>
        <v>-10</v>
      </c>
      <c r="K63" s="248"/>
      <c r="L63" s="387" t="s">
        <v>23</v>
      </c>
      <c r="M63" s="388">
        <v>65</v>
      </c>
      <c r="N63" s="388">
        <v>35</v>
      </c>
      <c r="O63" s="386">
        <f t="shared" si="34"/>
        <v>30</v>
      </c>
      <c r="AG63" s="2"/>
      <c r="AH63" s="2"/>
      <c r="AI63" s="2"/>
      <c r="AJ63" s="2"/>
      <c r="AK63" s="2"/>
      <c r="AL63" s="2"/>
      <c r="AM63" s="2"/>
    </row>
    <row r="64" spans="2:39" x14ac:dyDescent="0.25">
      <c r="K64" s="248"/>
      <c r="L64" s="248"/>
      <c r="M64" s="248"/>
      <c r="N64" s="248"/>
      <c r="O64" s="248"/>
    </row>
    <row r="65" spans="2:39" x14ac:dyDescent="0.25">
      <c r="W65" s="286"/>
    </row>
    <row r="66" spans="2:39" ht="65.25" customHeight="1" x14ac:dyDescent="0.25">
      <c r="B66" s="430" t="s">
        <v>284</v>
      </c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2"/>
      <c r="O66" s="2"/>
      <c r="P66" s="2"/>
      <c r="Q66" s="2"/>
      <c r="R66" s="2"/>
      <c r="S66" s="251"/>
      <c r="T66" s="251"/>
      <c r="U66" s="251"/>
      <c r="V66" s="251"/>
      <c r="W66" s="1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ht="15" thickBot="1" x14ac:dyDescent="0.3">
      <c r="T67" s="253"/>
      <c r="U67" s="253"/>
      <c r="V67" s="253"/>
      <c r="W67" s="286"/>
    </row>
    <row r="68" spans="2:39" s="2" customFormat="1" ht="19.5" customHeight="1" thickBot="1" x14ac:dyDescent="0.3">
      <c r="B68" s="415" t="s">
        <v>82</v>
      </c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7"/>
      <c r="O68" s="247"/>
      <c r="P68" s="247"/>
      <c r="Q68" s="247"/>
      <c r="R68" s="247"/>
      <c r="S68" s="247"/>
      <c r="W68" s="13"/>
    </row>
    <row r="69" spans="2:39" x14ac:dyDescent="0.25">
      <c r="N69" s="2"/>
      <c r="O69" s="247"/>
      <c r="P69" s="247"/>
      <c r="Q69" s="247"/>
      <c r="R69" s="247"/>
      <c r="S69" s="247"/>
      <c r="T69" s="2"/>
      <c r="U69" s="2"/>
      <c r="V69" s="2"/>
      <c r="W69" s="1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32.25" customHeight="1" thickBot="1" x14ac:dyDescent="0.3">
      <c r="B70" s="443" t="s">
        <v>63</v>
      </c>
      <c r="C70" s="437" t="s">
        <v>26</v>
      </c>
      <c r="D70" s="438"/>
      <c r="E70" s="439"/>
      <c r="F70" s="437" t="s">
        <v>27</v>
      </c>
      <c r="G70" s="438"/>
      <c r="H70" s="439"/>
      <c r="I70" s="437" t="s">
        <v>64</v>
      </c>
      <c r="J70" s="438"/>
      <c r="K70" s="439"/>
      <c r="L70" s="444" t="s">
        <v>35</v>
      </c>
      <c r="M70" s="445"/>
      <c r="N70" s="2"/>
      <c r="O70" s="436" t="s">
        <v>63</v>
      </c>
      <c r="P70" s="382" t="s">
        <v>84</v>
      </c>
      <c r="Q70" s="382" t="s">
        <v>85</v>
      </c>
      <c r="R70" s="382" t="s">
        <v>86</v>
      </c>
      <c r="S70" s="382" t="s">
        <v>35</v>
      </c>
      <c r="T70" s="2"/>
      <c r="U70" s="2"/>
      <c r="V70" s="2"/>
      <c r="W70" s="1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2" customFormat="1" ht="32.25" customHeight="1" x14ac:dyDescent="0.25">
      <c r="B71" s="442"/>
      <c r="C71" s="66" t="s">
        <v>278</v>
      </c>
      <c r="D71" s="36" t="s">
        <v>279</v>
      </c>
      <c r="E71" s="36" t="s">
        <v>280</v>
      </c>
      <c r="F71" s="66" t="s">
        <v>278</v>
      </c>
      <c r="G71" s="36" t="s">
        <v>279</v>
      </c>
      <c r="H71" s="36" t="s">
        <v>280</v>
      </c>
      <c r="I71" s="66" t="s">
        <v>278</v>
      </c>
      <c r="J71" s="36" t="s">
        <v>279</v>
      </c>
      <c r="K71" s="36" t="s">
        <v>280</v>
      </c>
      <c r="L71" s="66" t="s">
        <v>278</v>
      </c>
      <c r="M71" s="35" t="s">
        <v>281</v>
      </c>
      <c r="O71" s="448"/>
      <c r="P71" s="385" t="s">
        <v>282</v>
      </c>
      <c r="Q71" s="385" t="s">
        <v>282</v>
      </c>
      <c r="R71" s="385" t="s">
        <v>282</v>
      </c>
      <c r="S71" s="385" t="s">
        <v>282</v>
      </c>
      <c r="W71" s="13"/>
    </row>
    <row r="72" spans="2:39" ht="27" customHeight="1" x14ac:dyDescent="0.25">
      <c r="B72" s="88" t="s">
        <v>57</v>
      </c>
      <c r="C72" s="91">
        <v>20365</v>
      </c>
      <c r="D72" s="236">
        <f>(C72-P72)/P72</f>
        <v>-9.669549789310268E-2</v>
      </c>
      <c r="E72" s="51">
        <f>C72-P72</f>
        <v>-2180</v>
      </c>
      <c r="F72" s="85">
        <v>20975</v>
      </c>
      <c r="G72" s="236">
        <f>(F72-Q72)/Q72</f>
        <v>5.5129434324065196E-3</v>
      </c>
      <c r="H72" s="51">
        <f>F72-Q72</f>
        <v>115</v>
      </c>
      <c r="I72" s="85"/>
      <c r="J72" s="92"/>
      <c r="K72" s="82"/>
      <c r="L72" s="85">
        <f>C72-F72</f>
        <v>-610</v>
      </c>
      <c r="M72" s="40">
        <f>L72-S72</f>
        <v>-2295</v>
      </c>
      <c r="N72" s="2"/>
      <c r="O72" s="389" t="s">
        <v>57</v>
      </c>
      <c r="P72" s="390">
        <v>22545</v>
      </c>
      <c r="Q72" s="391">
        <v>20860</v>
      </c>
      <c r="R72" s="391"/>
      <c r="S72" s="391">
        <f>P72-Q72</f>
        <v>1685</v>
      </c>
      <c r="T72" s="2"/>
      <c r="U72" s="2"/>
      <c r="V72" s="2"/>
      <c r="W72" s="1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25">
      <c r="B73" s="89" t="s">
        <v>29</v>
      </c>
      <c r="C73" s="83">
        <v>2675</v>
      </c>
      <c r="D73" s="236">
        <f t="shared" ref="D73:D76" si="58">(C73-P73)/P73</f>
        <v>5.731225296442688E-2</v>
      </c>
      <c r="E73" s="51">
        <f t="shared" ref="E73:E76" si="59">C73-P73</f>
        <v>145</v>
      </c>
      <c r="F73" s="83">
        <v>4285</v>
      </c>
      <c r="G73" s="236">
        <f t="shared" ref="G73:G76" si="60">(F73-Q73)/Q73</f>
        <v>-5.3038674033149172E-2</v>
      </c>
      <c r="H73" s="51">
        <f t="shared" ref="H73:H76" si="61">F73-Q73</f>
        <v>-240</v>
      </c>
      <c r="I73" s="83">
        <v>2425</v>
      </c>
      <c r="J73" s="236">
        <f>(I73-R73)/R73</f>
        <v>0.20347394540942929</v>
      </c>
      <c r="K73" s="44">
        <f>I73-R73</f>
        <v>410</v>
      </c>
      <c r="L73" s="86">
        <f>C73-F73+I73</f>
        <v>815</v>
      </c>
      <c r="M73" s="372">
        <f t="shared" ref="M73:M76" si="62">L73-S73</f>
        <v>795</v>
      </c>
      <c r="N73" s="2"/>
      <c r="O73" s="387" t="s">
        <v>29</v>
      </c>
      <c r="P73" s="388">
        <v>2530</v>
      </c>
      <c r="Q73" s="388">
        <v>4525</v>
      </c>
      <c r="R73" s="388">
        <v>2015</v>
      </c>
      <c r="S73" s="386">
        <f>P73-Q73+R73</f>
        <v>20</v>
      </c>
      <c r="T73" s="2"/>
      <c r="U73" s="2"/>
      <c r="V73" s="2"/>
      <c r="W73" s="1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89" t="s">
        <v>30</v>
      </c>
      <c r="C74" s="83">
        <v>10715</v>
      </c>
      <c r="D74" s="236">
        <f>(C74-P74)/P74</f>
        <v>-6.3374125874125872E-2</v>
      </c>
      <c r="E74" s="51">
        <f>C74-P74</f>
        <v>-725</v>
      </c>
      <c r="F74" s="83">
        <v>8635</v>
      </c>
      <c r="G74" s="236">
        <f t="shared" si="60"/>
        <v>0.15983881799865682</v>
      </c>
      <c r="H74" s="51">
        <f t="shared" si="61"/>
        <v>1190</v>
      </c>
      <c r="I74" s="83">
        <v>2025</v>
      </c>
      <c r="J74" s="236">
        <f t="shared" ref="J74:J75" si="63">(I74-R74)/R74</f>
        <v>0.26959247648902823</v>
      </c>
      <c r="K74" s="44">
        <f t="shared" ref="K74:K75" si="64">I74-R74</f>
        <v>430</v>
      </c>
      <c r="L74" s="86">
        <f>C74-F74-I74</f>
        <v>55</v>
      </c>
      <c r="M74" s="372">
        <f t="shared" si="62"/>
        <v>-2345</v>
      </c>
      <c r="N74" s="2"/>
      <c r="O74" s="387" t="s">
        <v>30</v>
      </c>
      <c r="P74" s="388">
        <v>11440</v>
      </c>
      <c r="Q74" s="388">
        <v>7445</v>
      </c>
      <c r="R74" s="388">
        <v>1595</v>
      </c>
      <c r="S74" s="386">
        <f>P74-Q74-R74</f>
        <v>2400</v>
      </c>
      <c r="T74" s="2"/>
      <c r="U74" s="2"/>
      <c r="V74" s="2"/>
      <c r="W74" s="1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89" t="s">
        <v>31</v>
      </c>
      <c r="C75" s="83">
        <v>1120</v>
      </c>
      <c r="D75" s="236">
        <f>(C75-P75)/P75</f>
        <v>0.10891089108910891</v>
      </c>
      <c r="E75" s="51">
        <f>C75-P75</f>
        <v>110</v>
      </c>
      <c r="F75" s="83">
        <v>645</v>
      </c>
      <c r="G75" s="236">
        <f t="shared" si="60"/>
        <v>-7.857142857142857E-2</v>
      </c>
      <c r="H75" s="51">
        <f t="shared" si="61"/>
        <v>-55</v>
      </c>
      <c r="I75" s="83">
        <v>400</v>
      </c>
      <c r="J75" s="236">
        <f t="shared" si="63"/>
        <v>-5.8823529411764705E-2</v>
      </c>
      <c r="K75" s="44">
        <f t="shared" si="64"/>
        <v>-25</v>
      </c>
      <c r="L75" s="86">
        <f>C75-F75-I75</f>
        <v>75</v>
      </c>
      <c r="M75" s="372">
        <f t="shared" si="62"/>
        <v>190</v>
      </c>
      <c r="N75" s="2"/>
      <c r="O75" s="387" t="s">
        <v>31</v>
      </c>
      <c r="P75" s="388">
        <v>1010</v>
      </c>
      <c r="Q75" s="388">
        <v>700</v>
      </c>
      <c r="R75" s="388">
        <v>425</v>
      </c>
      <c r="S75" s="386">
        <f>P75-Q75-R75</f>
        <v>-115</v>
      </c>
      <c r="T75" s="2"/>
      <c r="U75" s="2"/>
      <c r="V75" s="2"/>
      <c r="W75" s="1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ht="15" thickBot="1" x14ac:dyDescent="0.3">
      <c r="B76" s="90" t="s">
        <v>272</v>
      </c>
      <c r="C76" s="84">
        <v>5860</v>
      </c>
      <c r="D76" s="301">
        <f t="shared" si="58"/>
        <v>-0.22538003965631195</v>
      </c>
      <c r="E76" s="52">
        <f t="shared" si="59"/>
        <v>-1705</v>
      </c>
      <c r="F76" s="84">
        <v>7410</v>
      </c>
      <c r="G76" s="301">
        <f t="shared" si="60"/>
        <v>-9.579011592434411E-2</v>
      </c>
      <c r="H76" s="52">
        <f t="shared" si="61"/>
        <v>-785</v>
      </c>
      <c r="I76" s="84"/>
      <c r="J76" s="241"/>
      <c r="K76" s="213"/>
      <c r="L76" s="84">
        <f>C76-F76-I76</f>
        <v>-1550</v>
      </c>
      <c r="M76" s="373">
        <f t="shared" si="62"/>
        <v>-920</v>
      </c>
      <c r="N76" s="2"/>
      <c r="O76" s="387" t="s">
        <v>272</v>
      </c>
      <c r="P76" s="388">
        <v>7565</v>
      </c>
      <c r="Q76" s="388">
        <v>8195</v>
      </c>
      <c r="R76" s="388"/>
      <c r="S76" s="388">
        <f>P76-Q76-R76</f>
        <v>-630</v>
      </c>
      <c r="T76" s="2"/>
      <c r="U76" s="2"/>
      <c r="V76" s="2"/>
      <c r="W76" s="1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25">
      <c r="O77" s="248"/>
      <c r="P77" s="248"/>
      <c r="Q77" s="248"/>
      <c r="R77" s="248"/>
      <c r="S77" s="248"/>
      <c r="T77" s="72"/>
      <c r="U77" s="72"/>
      <c r="V77" s="72"/>
      <c r="W77" s="286"/>
    </row>
    <row r="78" spans="2:39" x14ac:dyDescent="0.25">
      <c r="S78" s="72"/>
      <c r="T78" s="72"/>
      <c r="U78" s="72"/>
      <c r="V78" s="72"/>
      <c r="W78" s="286"/>
    </row>
    <row r="79" spans="2:39" ht="42.75" customHeight="1" x14ac:dyDescent="0.25">
      <c r="B79" s="430" t="s">
        <v>213</v>
      </c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2"/>
      <c r="O79" s="2"/>
      <c r="P79" s="2"/>
      <c r="Q79" s="2"/>
      <c r="R79" s="2"/>
      <c r="S79" s="2"/>
      <c r="T79" s="2"/>
      <c r="U79" s="2"/>
      <c r="V79" s="2"/>
      <c r="W79" s="1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ht="15" thickBot="1" x14ac:dyDescent="0.3">
      <c r="T80" s="253"/>
      <c r="U80" s="253"/>
      <c r="V80" s="253"/>
      <c r="W80" s="286"/>
    </row>
    <row r="81" spans="2:39" s="2" customFormat="1" ht="19.5" customHeight="1" thickBot="1" x14ac:dyDescent="0.3">
      <c r="B81" s="415" t="s">
        <v>83</v>
      </c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7"/>
      <c r="S81" s="251"/>
      <c r="T81" s="13"/>
      <c r="U81" s="13"/>
      <c r="V81" s="13"/>
      <c r="W81" s="13"/>
    </row>
    <row r="82" spans="2:39" x14ac:dyDescent="0.25">
      <c r="O82" s="2"/>
      <c r="P82" s="2"/>
      <c r="Q82" s="2"/>
      <c r="R82" s="2"/>
      <c r="S82" s="251"/>
      <c r="T82" s="13"/>
      <c r="U82" s="13"/>
      <c r="V82" s="13"/>
      <c r="W82" s="1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ht="32.25" customHeight="1" thickBot="1" x14ac:dyDescent="0.3">
      <c r="B83" s="443" t="s">
        <v>73</v>
      </c>
      <c r="C83" s="446" t="s">
        <v>56</v>
      </c>
      <c r="D83" s="438"/>
      <c r="E83" s="447"/>
      <c r="G83" s="446" t="s">
        <v>78</v>
      </c>
      <c r="H83" s="438"/>
      <c r="I83" s="447"/>
      <c r="K83" s="449" t="s">
        <v>79</v>
      </c>
      <c r="L83" s="450"/>
      <c r="M83" s="451"/>
      <c r="O83" s="2"/>
      <c r="P83" s="2"/>
      <c r="Q83" s="2"/>
      <c r="R83" s="2"/>
      <c r="S83" s="251"/>
      <c r="T83" s="13"/>
      <c r="U83" s="13"/>
      <c r="V83" s="13"/>
      <c r="W83" s="1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s="2" customFormat="1" ht="32.25" customHeight="1" x14ac:dyDescent="0.25">
      <c r="B84" s="442"/>
      <c r="C84" s="103" t="s">
        <v>26</v>
      </c>
      <c r="D84" s="34" t="s">
        <v>27</v>
      </c>
      <c r="E84" s="101" t="s">
        <v>35</v>
      </c>
      <c r="F84" s="72"/>
      <c r="G84" s="103" t="s">
        <v>37</v>
      </c>
      <c r="H84" s="34" t="s">
        <v>27</v>
      </c>
      <c r="I84" s="101" t="s">
        <v>35</v>
      </c>
      <c r="J84" s="72"/>
      <c r="K84" s="103" t="s">
        <v>37</v>
      </c>
      <c r="L84" s="34" t="s">
        <v>27</v>
      </c>
      <c r="M84" s="101" t="s">
        <v>35</v>
      </c>
      <c r="N84" s="72"/>
      <c r="S84" s="251"/>
      <c r="T84" s="13"/>
      <c r="U84" s="13"/>
      <c r="V84" s="13"/>
      <c r="W84" s="13"/>
    </row>
    <row r="85" spans="2:39" ht="27" customHeight="1" x14ac:dyDescent="0.25">
      <c r="B85" s="88">
        <v>2017</v>
      </c>
      <c r="C85" s="243">
        <v>93275</v>
      </c>
      <c r="D85" s="43">
        <v>88265</v>
      </c>
      <c r="E85" s="100">
        <f>C85-D85</f>
        <v>5010</v>
      </c>
      <c r="G85" s="246">
        <v>8210</v>
      </c>
      <c r="H85" s="43">
        <v>5275</v>
      </c>
      <c r="I85" s="100">
        <f>G85-H85</f>
        <v>2935</v>
      </c>
      <c r="K85" s="246">
        <v>3355</v>
      </c>
      <c r="L85" s="43">
        <v>3340</v>
      </c>
      <c r="M85" s="374">
        <f>K85-L85</f>
        <v>15</v>
      </c>
      <c r="O85" s="2"/>
      <c r="P85" s="2"/>
      <c r="Q85" s="2"/>
      <c r="R85" s="2"/>
      <c r="S85" s="251"/>
      <c r="T85" s="13"/>
      <c r="U85" s="13"/>
      <c r="V85" s="13"/>
      <c r="W85" s="1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89" t="s">
        <v>74</v>
      </c>
      <c r="C86" s="244">
        <v>21420</v>
      </c>
      <c r="D86" s="44">
        <v>16830</v>
      </c>
      <c r="E86" s="78">
        <f t="shared" ref="E86:E89" si="65">C86-D86</f>
        <v>4590</v>
      </c>
      <c r="G86" s="244">
        <v>1185</v>
      </c>
      <c r="H86" s="42">
        <v>820</v>
      </c>
      <c r="I86" s="78">
        <f t="shared" ref="I86:I89" si="66">G86-H86</f>
        <v>365</v>
      </c>
      <c r="K86" s="95">
        <v>880</v>
      </c>
      <c r="L86" s="42">
        <v>905</v>
      </c>
      <c r="M86" s="86">
        <f t="shared" ref="M86:M89" si="67">K86-L86</f>
        <v>-25</v>
      </c>
      <c r="O86" s="2"/>
      <c r="P86" s="2"/>
      <c r="Q86" s="2"/>
      <c r="R86" s="2"/>
      <c r="S86" s="251"/>
      <c r="T86" s="13"/>
      <c r="U86" s="13"/>
      <c r="V86" s="13"/>
      <c r="W86" s="1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2:39" x14ac:dyDescent="0.25">
      <c r="B87" s="89" t="s">
        <v>75</v>
      </c>
      <c r="C87" s="244">
        <v>22660</v>
      </c>
      <c r="D87" s="44">
        <v>20695</v>
      </c>
      <c r="E87" s="78">
        <f t="shared" si="65"/>
        <v>1965</v>
      </c>
      <c r="G87" s="244">
        <v>3220</v>
      </c>
      <c r="H87" s="44">
        <v>1520</v>
      </c>
      <c r="I87" s="78">
        <f t="shared" si="66"/>
        <v>1700</v>
      </c>
      <c r="K87" s="95">
        <v>565</v>
      </c>
      <c r="L87" s="42">
        <v>665</v>
      </c>
      <c r="M87" s="86">
        <f t="shared" si="67"/>
        <v>-100</v>
      </c>
      <c r="O87" s="2"/>
      <c r="P87" s="2"/>
      <c r="Q87" s="2"/>
      <c r="R87" s="2"/>
      <c r="S87" s="251"/>
      <c r="T87" s="13"/>
      <c r="U87" s="13"/>
      <c r="V87" s="13"/>
      <c r="W87" s="1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x14ac:dyDescent="0.25">
      <c r="B88" s="97" t="s">
        <v>76</v>
      </c>
      <c r="C88" s="44">
        <v>26015</v>
      </c>
      <c r="D88" s="44">
        <v>26380</v>
      </c>
      <c r="E88" s="78">
        <f t="shared" si="65"/>
        <v>-365</v>
      </c>
      <c r="G88" s="244">
        <v>1770</v>
      </c>
      <c r="H88" s="44">
        <v>1360</v>
      </c>
      <c r="I88" s="78">
        <f t="shared" si="66"/>
        <v>410</v>
      </c>
      <c r="K88" s="95">
        <v>980</v>
      </c>
      <c r="L88" s="44">
        <v>1010</v>
      </c>
      <c r="M88" s="86">
        <f t="shared" si="67"/>
        <v>-30</v>
      </c>
      <c r="O88" s="2"/>
      <c r="P88" s="2"/>
      <c r="Q88" s="2"/>
      <c r="R88" s="2"/>
      <c r="S88" s="251"/>
      <c r="T88" s="13"/>
      <c r="U88" s="13"/>
      <c r="V88" s="13"/>
      <c r="W88" s="1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7" t="s">
        <v>77</v>
      </c>
      <c r="C89" s="44">
        <v>23180</v>
      </c>
      <c r="D89" s="44">
        <v>24360</v>
      </c>
      <c r="E89" s="78">
        <f t="shared" si="65"/>
        <v>-1180</v>
      </c>
      <c r="G89" s="244">
        <v>2030</v>
      </c>
      <c r="H89" s="44">
        <v>1575</v>
      </c>
      <c r="I89" s="78">
        <f t="shared" si="66"/>
        <v>455</v>
      </c>
      <c r="K89" s="95">
        <v>930</v>
      </c>
      <c r="L89" s="42">
        <v>755</v>
      </c>
      <c r="M89" s="86">
        <f t="shared" si="67"/>
        <v>175</v>
      </c>
      <c r="W89" s="286"/>
    </row>
    <row r="90" spans="2:39" ht="27" customHeight="1" x14ac:dyDescent="0.25">
      <c r="B90" s="98">
        <v>2018</v>
      </c>
      <c r="C90" s="43">
        <v>90315</v>
      </c>
      <c r="D90" s="43">
        <v>84040</v>
      </c>
      <c r="E90" s="100">
        <f>C90-D90</f>
        <v>6275</v>
      </c>
      <c r="G90" s="243">
        <v>7650</v>
      </c>
      <c r="H90" s="43">
        <v>6825</v>
      </c>
      <c r="I90" s="100">
        <f>G90-H90</f>
        <v>825</v>
      </c>
      <c r="K90" s="243">
        <v>3705</v>
      </c>
      <c r="L90" s="43">
        <v>3560</v>
      </c>
      <c r="M90" s="374">
        <f>K90-L90</f>
        <v>145</v>
      </c>
      <c r="O90" s="2"/>
      <c r="P90" s="2"/>
      <c r="Q90" s="2"/>
      <c r="R90" s="2"/>
      <c r="S90" s="251"/>
      <c r="T90" s="13"/>
      <c r="U90" s="13"/>
      <c r="V90" s="13"/>
      <c r="W90" s="1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7" t="s">
        <v>74</v>
      </c>
      <c r="C91" s="44">
        <v>24405</v>
      </c>
      <c r="D91" s="44">
        <v>20000</v>
      </c>
      <c r="E91" s="78">
        <f t="shared" ref="E91:E94" si="68">C91-D91</f>
        <v>4405</v>
      </c>
      <c r="G91" s="244">
        <v>1665</v>
      </c>
      <c r="H91" s="44">
        <v>1865</v>
      </c>
      <c r="I91" s="78">
        <f t="shared" ref="I91:I94" si="69">G91-H91</f>
        <v>-200</v>
      </c>
      <c r="K91" s="244">
        <v>1025</v>
      </c>
      <c r="L91" s="42">
        <v>905</v>
      </c>
      <c r="M91" s="86">
        <f t="shared" ref="M91:M94" si="70">K91-L91</f>
        <v>120</v>
      </c>
      <c r="O91" s="2"/>
      <c r="P91" s="2"/>
      <c r="Q91" s="2"/>
      <c r="R91" s="2"/>
      <c r="S91" s="251"/>
      <c r="T91" s="13"/>
      <c r="U91" s="13"/>
      <c r="V91" s="13"/>
      <c r="W91" s="1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x14ac:dyDescent="0.25">
      <c r="B92" s="97" t="s">
        <v>75</v>
      </c>
      <c r="C92" s="44">
        <v>22625</v>
      </c>
      <c r="D92" s="44">
        <v>20675</v>
      </c>
      <c r="E92" s="78">
        <f t="shared" si="68"/>
        <v>1950</v>
      </c>
      <c r="G92" s="244">
        <v>2100</v>
      </c>
      <c r="H92" s="44">
        <v>1425</v>
      </c>
      <c r="I92" s="78">
        <f t="shared" si="69"/>
        <v>675</v>
      </c>
      <c r="K92" s="95">
        <v>635</v>
      </c>
      <c r="L92" s="42">
        <v>715</v>
      </c>
      <c r="M92" s="86">
        <f t="shared" si="70"/>
        <v>-80</v>
      </c>
      <c r="O92" s="2"/>
      <c r="P92" s="2"/>
      <c r="Q92" s="2"/>
      <c r="R92" s="2"/>
      <c r="S92" s="251"/>
      <c r="T92" s="13"/>
      <c r="U92" s="13"/>
      <c r="V92" s="13"/>
      <c r="W92" s="1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x14ac:dyDescent="0.25">
      <c r="B93" s="97" t="s">
        <v>76</v>
      </c>
      <c r="C93" s="44">
        <v>24530</v>
      </c>
      <c r="D93" s="44">
        <v>24740</v>
      </c>
      <c r="E93" s="78">
        <f t="shared" si="68"/>
        <v>-210</v>
      </c>
      <c r="G93" s="244">
        <v>1715</v>
      </c>
      <c r="H93" s="44">
        <v>1580</v>
      </c>
      <c r="I93" s="78">
        <f t="shared" si="69"/>
        <v>135</v>
      </c>
      <c r="K93" s="244">
        <v>1050</v>
      </c>
      <c r="L93" s="44">
        <v>1165</v>
      </c>
      <c r="M93" s="86">
        <f t="shared" si="70"/>
        <v>-115</v>
      </c>
      <c r="O93" s="2"/>
      <c r="P93" s="2"/>
      <c r="Q93" s="2"/>
      <c r="R93" s="2"/>
      <c r="S93" s="251"/>
      <c r="T93" s="13"/>
      <c r="U93" s="13"/>
      <c r="V93" s="13"/>
      <c r="W93" s="1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7" t="s">
        <v>77</v>
      </c>
      <c r="C94" s="44">
        <v>18750</v>
      </c>
      <c r="D94" s="44">
        <v>18625</v>
      </c>
      <c r="E94" s="78">
        <f t="shared" si="68"/>
        <v>125</v>
      </c>
      <c r="G94" s="244">
        <v>2170</v>
      </c>
      <c r="H94" s="44">
        <v>1960</v>
      </c>
      <c r="I94" s="78">
        <f t="shared" si="69"/>
        <v>210</v>
      </c>
      <c r="K94" s="244">
        <v>1000</v>
      </c>
      <c r="L94" s="42">
        <v>775</v>
      </c>
      <c r="M94" s="86">
        <f t="shared" si="70"/>
        <v>225</v>
      </c>
      <c r="W94" s="286"/>
    </row>
    <row r="95" spans="2:39" ht="27" customHeight="1" x14ac:dyDescent="0.25">
      <c r="B95" s="98">
        <v>2019</v>
      </c>
      <c r="C95" s="43">
        <v>79090</v>
      </c>
      <c r="D95" s="43">
        <v>75775</v>
      </c>
      <c r="E95" s="100">
        <f>C95-D95</f>
        <v>3315</v>
      </c>
      <c r="G95" s="243">
        <v>8020</v>
      </c>
      <c r="H95" s="43">
        <v>7450</v>
      </c>
      <c r="I95" s="100">
        <f>G95-H95</f>
        <v>570</v>
      </c>
      <c r="K95" s="243">
        <v>3240</v>
      </c>
      <c r="L95" s="43">
        <v>3210</v>
      </c>
      <c r="M95" s="374">
        <f>K95-L95</f>
        <v>30</v>
      </c>
      <c r="N95" s="72" t="s">
        <v>87</v>
      </c>
      <c r="O95" s="2"/>
      <c r="P95" s="2"/>
      <c r="Q95" s="2"/>
      <c r="R95" s="2"/>
      <c r="S95" s="251"/>
      <c r="T95" s="13"/>
      <c r="U95" s="13"/>
      <c r="V95" s="13"/>
      <c r="W95" s="1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7" t="s">
        <v>74</v>
      </c>
      <c r="C96" s="44">
        <v>19690</v>
      </c>
      <c r="D96" s="44">
        <v>17450</v>
      </c>
      <c r="E96" s="78">
        <f t="shared" ref="E96:E99" si="71">C96-D96</f>
        <v>2240</v>
      </c>
      <c r="G96" s="244">
        <v>1860</v>
      </c>
      <c r="H96" s="44">
        <v>2080</v>
      </c>
      <c r="I96" s="78">
        <f t="shared" ref="I96:I99" si="72">G96-H96</f>
        <v>-220</v>
      </c>
      <c r="K96" s="95">
        <v>845</v>
      </c>
      <c r="L96" s="42">
        <v>880</v>
      </c>
      <c r="M96" s="86">
        <f t="shared" ref="M96:M99" si="73">K96-L96</f>
        <v>-35</v>
      </c>
      <c r="O96" s="2"/>
      <c r="P96" s="2"/>
      <c r="Q96" s="2"/>
      <c r="R96" s="2"/>
      <c r="S96" s="251"/>
      <c r="T96" s="13"/>
      <c r="U96" s="13"/>
      <c r="V96" s="13"/>
      <c r="W96" s="1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x14ac:dyDescent="0.25">
      <c r="B97" s="97" t="s">
        <v>75</v>
      </c>
      <c r="C97" s="44">
        <v>18165</v>
      </c>
      <c r="D97" s="44">
        <v>17570</v>
      </c>
      <c r="E97" s="78">
        <f t="shared" si="71"/>
        <v>595</v>
      </c>
      <c r="G97" s="244">
        <v>2030</v>
      </c>
      <c r="H97" s="44">
        <v>1510</v>
      </c>
      <c r="I97" s="78">
        <f t="shared" si="72"/>
        <v>520</v>
      </c>
      <c r="K97" s="95">
        <v>545</v>
      </c>
      <c r="L97" s="42">
        <v>665</v>
      </c>
      <c r="M97" s="86">
        <f t="shared" si="73"/>
        <v>-120</v>
      </c>
      <c r="O97" s="2"/>
      <c r="P97" s="2"/>
      <c r="Q97" s="2"/>
      <c r="R97" s="2"/>
      <c r="S97" s="251"/>
      <c r="T97" s="13"/>
      <c r="U97" s="13"/>
      <c r="V97" s="13"/>
      <c r="W97" s="1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25">
      <c r="B98" s="97" t="s">
        <v>76</v>
      </c>
      <c r="C98" s="44">
        <v>22585</v>
      </c>
      <c r="D98" s="44">
        <v>22350</v>
      </c>
      <c r="E98" s="78">
        <f t="shared" si="71"/>
        <v>235</v>
      </c>
      <c r="G98" s="244">
        <v>1855</v>
      </c>
      <c r="H98" s="44">
        <v>1855</v>
      </c>
      <c r="I98" s="78">
        <f t="shared" si="72"/>
        <v>0</v>
      </c>
      <c r="K98" s="95">
        <v>980</v>
      </c>
      <c r="L98" s="44">
        <v>1040</v>
      </c>
      <c r="M98" s="86">
        <f t="shared" si="73"/>
        <v>-60</v>
      </c>
      <c r="O98" s="2"/>
      <c r="P98" s="2"/>
      <c r="Q98" s="2"/>
      <c r="R98" s="2"/>
      <c r="S98" s="251"/>
      <c r="T98" s="13"/>
      <c r="U98" s="13"/>
      <c r="V98" s="13"/>
      <c r="W98" s="1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x14ac:dyDescent="0.25">
      <c r="B99" s="97" t="s">
        <v>77</v>
      </c>
      <c r="C99" s="44">
        <v>18655</v>
      </c>
      <c r="D99" s="44">
        <v>18405</v>
      </c>
      <c r="E99" s="78">
        <f t="shared" si="71"/>
        <v>250</v>
      </c>
      <c r="G99" s="244">
        <v>2280</v>
      </c>
      <c r="H99" s="44">
        <v>2005</v>
      </c>
      <c r="I99" s="78">
        <f t="shared" si="72"/>
        <v>275</v>
      </c>
      <c r="K99" s="95">
        <v>865</v>
      </c>
      <c r="L99" s="42">
        <v>630</v>
      </c>
      <c r="M99" s="86">
        <f t="shared" si="73"/>
        <v>235</v>
      </c>
      <c r="W99" s="286"/>
    </row>
    <row r="100" spans="2:39" ht="27" customHeight="1" x14ac:dyDescent="0.25">
      <c r="B100" s="98">
        <v>2020</v>
      </c>
      <c r="C100" s="43">
        <v>64435</v>
      </c>
      <c r="D100" s="43">
        <v>62865</v>
      </c>
      <c r="E100" s="100">
        <f>C100-D100</f>
        <v>1570</v>
      </c>
      <c r="G100" s="243">
        <v>5540</v>
      </c>
      <c r="H100" s="43">
        <v>6545</v>
      </c>
      <c r="I100" s="100">
        <f>G100-H100</f>
        <v>-1005</v>
      </c>
      <c r="K100" s="243">
        <v>2495</v>
      </c>
      <c r="L100" s="43">
        <v>2635</v>
      </c>
      <c r="M100" s="374">
        <f>K100-L100</f>
        <v>-140</v>
      </c>
      <c r="O100" s="2"/>
      <c r="P100" s="2"/>
      <c r="Q100" s="2"/>
      <c r="R100" s="2"/>
      <c r="S100" s="251"/>
      <c r="T100" s="13"/>
      <c r="U100" s="13"/>
      <c r="V100" s="13"/>
      <c r="W100" s="1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2:39" x14ac:dyDescent="0.25">
      <c r="B101" s="97" t="s">
        <v>74</v>
      </c>
      <c r="C101" s="44">
        <v>16265</v>
      </c>
      <c r="D101" s="44">
        <v>16590</v>
      </c>
      <c r="E101" s="78">
        <f t="shared" ref="E101:E107" si="74">C101-D101</f>
        <v>-325</v>
      </c>
      <c r="G101" s="244">
        <v>1330</v>
      </c>
      <c r="H101" s="44">
        <v>2070</v>
      </c>
      <c r="I101" s="78">
        <f t="shared" ref="I101:I104" si="75">G101-H101</f>
        <v>-740</v>
      </c>
      <c r="K101" s="95">
        <v>700</v>
      </c>
      <c r="L101" s="42">
        <v>780</v>
      </c>
      <c r="M101" s="86">
        <f t="shared" ref="M101:M104" si="76">K101-L101</f>
        <v>-80</v>
      </c>
      <c r="O101" s="2"/>
      <c r="P101" s="2"/>
      <c r="Q101" s="2"/>
      <c r="R101" s="2"/>
      <c r="S101" s="251"/>
      <c r="T101" s="13"/>
      <c r="U101" s="13"/>
      <c r="V101" s="13"/>
      <c r="W101" s="1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2:39" x14ac:dyDescent="0.25">
      <c r="B102" s="97" t="s">
        <v>75</v>
      </c>
      <c r="C102" s="44">
        <v>9495</v>
      </c>
      <c r="D102" s="44">
        <v>11080</v>
      </c>
      <c r="E102" s="78">
        <f t="shared" si="74"/>
        <v>-1585</v>
      </c>
      <c r="G102" s="244">
        <v>1130</v>
      </c>
      <c r="H102" s="44">
        <v>1430</v>
      </c>
      <c r="I102" s="78">
        <f t="shared" si="75"/>
        <v>-300</v>
      </c>
      <c r="K102" s="95">
        <v>200</v>
      </c>
      <c r="L102" s="42">
        <v>345</v>
      </c>
      <c r="M102" s="86">
        <f t="shared" si="76"/>
        <v>-145</v>
      </c>
      <c r="O102" s="2"/>
      <c r="P102" s="2"/>
      <c r="Q102" s="2"/>
      <c r="R102" s="2"/>
      <c r="S102" s="251"/>
      <c r="T102" s="13"/>
      <c r="U102" s="13"/>
      <c r="V102" s="13"/>
      <c r="W102" s="1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2:39" x14ac:dyDescent="0.25">
      <c r="B103" s="97" t="s">
        <v>76</v>
      </c>
      <c r="C103" s="44">
        <v>19930</v>
      </c>
      <c r="D103" s="44">
        <v>18830</v>
      </c>
      <c r="E103" s="78">
        <f t="shared" si="74"/>
        <v>1100</v>
      </c>
      <c r="G103" s="244">
        <v>1715</v>
      </c>
      <c r="H103" s="44">
        <v>1455</v>
      </c>
      <c r="I103" s="78">
        <f t="shared" si="75"/>
        <v>260</v>
      </c>
      <c r="K103" s="95">
        <v>995</v>
      </c>
      <c r="L103" s="44">
        <v>1115</v>
      </c>
      <c r="M103" s="86">
        <f t="shared" si="76"/>
        <v>-120</v>
      </c>
      <c r="O103" s="2"/>
      <c r="P103" s="2"/>
      <c r="Q103" s="2"/>
      <c r="R103" s="2"/>
      <c r="S103" s="251"/>
      <c r="T103" s="13"/>
      <c r="U103" s="13"/>
      <c r="V103" s="13"/>
      <c r="W103" s="1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2:39" x14ac:dyDescent="0.25">
      <c r="B104" s="97" t="s">
        <v>77</v>
      </c>
      <c r="C104" s="44">
        <v>18750</v>
      </c>
      <c r="D104" s="44">
        <v>16360</v>
      </c>
      <c r="E104" s="78">
        <f t="shared" si="74"/>
        <v>2390</v>
      </c>
      <c r="G104" s="244">
        <v>1365</v>
      </c>
      <c r="H104" s="44">
        <v>1590</v>
      </c>
      <c r="I104" s="78">
        <f t="shared" si="75"/>
        <v>-225</v>
      </c>
      <c r="K104" s="95">
        <v>605</v>
      </c>
      <c r="L104" s="42">
        <v>390</v>
      </c>
      <c r="M104" s="86">
        <f t="shared" si="76"/>
        <v>215</v>
      </c>
      <c r="W104" s="286"/>
    </row>
    <row r="105" spans="2:39" ht="27" customHeight="1" x14ac:dyDescent="0.25">
      <c r="B105" s="98">
        <v>2021</v>
      </c>
      <c r="C105" s="43">
        <v>82155</v>
      </c>
      <c r="D105" s="43">
        <v>75000</v>
      </c>
      <c r="E105" s="100">
        <f>C105-D105</f>
        <v>7155</v>
      </c>
      <c r="G105" s="243">
        <v>7085</v>
      </c>
      <c r="H105" s="43">
        <v>6325</v>
      </c>
      <c r="I105" s="100">
        <f>G105-H105</f>
        <v>760</v>
      </c>
      <c r="K105" s="243">
        <v>3140</v>
      </c>
      <c r="L105" s="43">
        <v>3150</v>
      </c>
      <c r="M105" s="374">
        <f>K105-L105</f>
        <v>-10</v>
      </c>
      <c r="O105" s="2"/>
      <c r="P105" s="2"/>
      <c r="Q105" s="2"/>
      <c r="R105" s="2"/>
      <c r="S105" s="251"/>
      <c r="T105" s="13"/>
      <c r="U105" s="13"/>
      <c r="V105" s="13"/>
      <c r="W105" s="1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2:39" x14ac:dyDescent="0.25">
      <c r="B106" s="97" t="s">
        <v>74</v>
      </c>
      <c r="C106" s="44">
        <v>16570</v>
      </c>
      <c r="D106" s="44">
        <v>14075</v>
      </c>
      <c r="E106" s="78">
        <f t="shared" si="74"/>
        <v>2495</v>
      </c>
      <c r="G106" s="95">
        <v>855</v>
      </c>
      <c r="H106" s="44">
        <v>1725</v>
      </c>
      <c r="I106" s="78">
        <f t="shared" ref="I106:I109" si="77">G106-H106</f>
        <v>-870</v>
      </c>
      <c r="K106" s="95">
        <v>505</v>
      </c>
      <c r="L106" s="42">
        <v>670</v>
      </c>
      <c r="M106" s="86">
        <f t="shared" ref="M106:M109" si="78">K106-L106</f>
        <v>-165</v>
      </c>
      <c r="O106" s="2"/>
      <c r="P106" s="2"/>
      <c r="Q106" s="2"/>
      <c r="R106" s="2"/>
      <c r="S106" s="251"/>
      <c r="T106" s="13"/>
      <c r="U106" s="13"/>
      <c r="V106" s="13"/>
      <c r="W106" s="1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2:39" x14ac:dyDescent="0.25">
      <c r="B107" s="97" t="s">
        <v>75</v>
      </c>
      <c r="C107" s="44">
        <v>18125</v>
      </c>
      <c r="D107" s="44">
        <v>16830</v>
      </c>
      <c r="E107" s="78">
        <f t="shared" si="74"/>
        <v>1295</v>
      </c>
      <c r="G107" s="244">
        <v>2025</v>
      </c>
      <c r="H107" s="44">
        <v>1195</v>
      </c>
      <c r="I107" s="78">
        <f t="shared" si="77"/>
        <v>830</v>
      </c>
      <c r="K107" s="95">
        <v>585</v>
      </c>
      <c r="L107" s="42">
        <v>600</v>
      </c>
      <c r="M107" s="86">
        <f t="shared" si="78"/>
        <v>-15</v>
      </c>
      <c r="O107" s="2"/>
      <c r="P107" s="2"/>
      <c r="Q107" s="2"/>
      <c r="R107" s="2"/>
      <c r="S107" s="251"/>
      <c r="T107" s="13"/>
      <c r="U107" s="13"/>
      <c r="V107" s="13"/>
      <c r="W107" s="1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2:39" x14ac:dyDescent="0.25">
      <c r="B108" s="97" t="s">
        <v>76</v>
      </c>
      <c r="C108" s="44">
        <v>24915</v>
      </c>
      <c r="D108" s="44">
        <v>23240</v>
      </c>
      <c r="E108" s="78">
        <f t="shared" ref="E108:E109" si="79">C108-D108</f>
        <v>1675</v>
      </c>
      <c r="G108" s="244">
        <v>1970</v>
      </c>
      <c r="H108" s="44">
        <v>1575</v>
      </c>
      <c r="I108" s="78">
        <f t="shared" si="77"/>
        <v>395</v>
      </c>
      <c r="K108" s="244">
        <v>1165</v>
      </c>
      <c r="L108" s="44">
        <v>1135</v>
      </c>
      <c r="M108" s="86">
        <f t="shared" si="78"/>
        <v>30</v>
      </c>
      <c r="O108" s="2"/>
      <c r="P108" s="2"/>
      <c r="Q108" s="2"/>
      <c r="R108" s="2"/>
      <c r="S108" s="251"/>
      <c r="T108" s="13"/>
      <c r="U108" s="13"/>
      <c r="V108" s="13"/>
      <c r="W108" s="1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2:39" x14ac:dyDescent="0.25">
      <c r="B109" s="97" t="s">
        <v>77</v>
      </c>
      <c r="C109" s="44">
        <v>22545</v>
      </c>
      <c r="D109" s="44">
        <v>20860</v>
      </c>
      <c r="E109" s="78">
        <f t="shared" si="79"/>
        <v>1685</v>
      </c>
      <c r="G109" s="244">
        <v>2240</v>
      </c>
      <c r="H109" s="44">
        <v>1825</v>
      </c>
      <c r="I109" s="78">
        <f t="shared" si="77"/>
        <v>415</v>
      </c>
      <c r="K109" s="244">
        <v>890</v>
      </c>
      <c r="L109" s="44">
        <v>745</v>
      </c>
      <c r="M109" s="86">
        <f t="shared" si="78"/>
        <v>145</v>
      </c>
      <c r="O109" s="2"/>
      <c r="P109" s="2"/>
      <c r="Q109" s="2"/>
      <c r="R109" s="2"/>
      <c r="S109" s="251"/>
      <c r="T109" s="13"/>
      <c r="U109" s="13"/>
      <c r="V109" s="13"/>
      <c r="W109" s="1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2:39" ht="27" customHeight="1" x14ac:dyDescent="0.25">
      <c r="B110" s="98">
        <v>2022</v>
      </c>
      <c r="C110" s="43">
        <v>87410</v>
      </c>
      <c r="D110" s="43">
        <v>86560</v>
      </c>
      <c r="E110" s="100">
        <f>C110-D110</f>
        <v>850</v>
      </c>
      <c r="G110" s="243">
        <v>7980</v>
      </c>
      <c r="H110" s="43">
        <v>7720</v>
      </c>
      <c r="I110" s="100">
        <f>G110-H110</f>
        <v>260</v>
      </c>
      <c r="K110" s="243">
        <v>3910</v>
      </c>
      <c r="L110" s="43">
        <v>3730</v>
      </c>
      <c r="M110" s="374">
        <f>K110-L110</f>
        <v>180</v>
      </c>
      <c r="O110" s="2"/>
      <c r="P110" s="2"/>
      <c r="Q110" s="2"/>
      <c r="R110" s="2"/>
      <c r="S110" s="251"/>
      <c r="T110" s="13"/>
      <c r="U110" s="13"/>
      <c r="V110" s="13"/>
      <c r="W110" s="1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2:39" x14ac:dyDescent="0.25">
      <c r="B111" s="97" t="s">
        <v>74</v>
      </c>
      <c r="C111" s="44">
        <v>22180</v>
      </c>
      <c r="D111" s="44">
        <v>19450</v>
      </c>
      <c r="E111" s="78">
        <f t="shared" ref="E111:E114" si="80">C111-D111</f>
        <v>2730</v>
      </c>
      <c r="G111" s="244">
        <v>1635</v>
      </c>
      <c r="H111" s="44">
        <v>2100</v>
      </c>
      <c r="I111" s="78">
        <f t="shared" ref="I111:I114" si="81">G111-H111</f>
        <v>-465</v>
      </c>
      <c r="K111" s="95">
        <v>835</v>
      </c>
      <c r="L111" s="375">
        <v>750</v>
      </c>
      <c r="M111" s="86">
        <f t="shared" ref="M111:M114" si="82">K111-L111</f>
        <v>85</v>
      </c>
      <c r="O111" s="2"/>
      <c r="P111" s="2"/>
      <c r="Q111" s="2"/>
      <c r="R111" s="2"/>
      <c r="S111" s="251"/>
      <c r="T111" s="13"/>
      <c r="U111" s="13"/>
      <c r="V111" s="13"/>
      <c r="W111" s="1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2:39" x14ac:dyDescent="0.25">
      <c r="B112" s="97" t="s">
        <v>75</v>
      </c>
      <c r="C112" s="44">
        <v>20550</v>
      </c>
      <c r="D112" s="44">
        <v>21210</v>
      </c>
      <c r="E112" s="78">
        <f t="shared" si="80"/>
        <v>-660</v>
      </c>
      <c r="G112" s="244">
        <v>2365</v>
      </c>
      <c r="H112" s="44">
        <v>1655</v>
      </c>
      <c r="I112" s="78">
        <f t="shared" si="81"/>
        <v>710</v>
      </c>
      <c r="K112" s="95">
        <v>780</v>
      </c>
      <c r="L112" s="375">
        <v>885</v>
      </c>
      <c r="M112" s="86">
        <f t="shared" si="82"/>
        <v>-105</v>
      </c>
      <c r="O112" s="2"/>
      <c r="P112" s="2"/>
      <c r="Q112" s="2"/>
      <c r="R112" s="2"/>
      <c r="S112" s="251"/>
      <c r="T112" s="13"/>
      <c r="U112" s="13"/>
      <c r="V112" s="13"/>
      <c r="W112" s="1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2:39" x14ac:dyDescent="0.25">
      <c r="B113" s="97" t="s">
        <v>76</v>
      </c>
      <c r="C113" s="44">
        <v>24315</v>
      </c>
      <c r="D113" s="44">
        <v>24925</v>
      </c>
      <c r="E113" s="78">
        <f t="shared" si="80"/>
        <v>-610</v>
      </c>
      <c r="G113" s="244">
        <v>2025</v>
      </c>
      <c r="H113" s="44">
        <v>1985</v>
      </c>
      <c r="I113" s="78">
        <f t="shared" si="81"/>
        <v>40</v>
      </c>
      <c r="K113" s="244">
        <v>1230</v>
      </c>
      <c r="L113" s="283">
        <v>1290</v>
      </c>
      <c r="M113" s="86">
        <f t="shared" si="82"/>
        <v>-60</v>
      </c>
      <c r="O113" s="2"/>
      <c r="P113" s="2"/>
      <c r="Q113" s="2"/>
      <c r="R113" s="2"/>
      <c r="S113" s="251"/>
      <c r="T113" s="13"/>
      <c r="U113" s="13"/>
      <c r="V113" s="13"/>
      <c r="W113" s="1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2:39" ht="15" thickBot="1" x14ac:dyDescent="0.3">
      <c r="B114" s="99" t="s">
        <v>77</v>
      </c>
      <c r="C114" s="302">
        <v>20365</v>
      </c>
      <c r="D114" s="213">
        <v>20975</v>
      </c>
      <c r="E114" s="79">
        <f t="shared" si="80"/>
        <v>-610</v>
      </c>
      <c r="G114" s="302">
        <v>1960</v>
      </c>
      <c r="H114" s="213">
        <v>1975</v>
      </c>
      <c r="I114" s="79">
        <f t="shared" si="81"/>
        <v>-15</v>
      </c>
      <c r="K114" s="302">
        <v>1070</v>
      </c>
      <c r="L114" s="213">
        <v>805</v>
      </c>
      <c r="M114" s="79">
        <f t="shared" si="82"/>
        <v>265</v>
      </c>
      <c r="O114" s="2"/>
      <c r="P114" s="2"/>
      <c r="Q114" s="2"/>
      <c r="R114" s="2"/>
      <c r="S114" s="251"/>
      <c r="T114" s="13"/>
      <c r="U114" s="13"/>
      <c r="V114" s="13"/>
      <c r="W114" s="1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2:39" x14ac:dyDescent="0.25">
      <c r="W115" s="286"/>
    </row>
    <row r="116" spans="2:39" x14ac:dyDescent="0.25">
      <c r="W116" s="286"/>
    </row>
    <row r="117" spans="2:39" x14ac:dyDescent="0.25">
      <c r="W117" s="286"/>
    </row>
    <row r="118" spans="2:39" x14ac:dyDescent="0.25">
      <c r="W118" s="286"/>
    </row>
    <row r="119" spans="2:39" x14ac:dyDescent="0.25">
      <c r="W119" s="286"/>
    </row>
    <row r="120" spans="2:39" x14ac:dyDescent="0.25">
      <c r="W120" s="286"/>
    </row>
    <row r="121" spans="2:39" x14ac:dyDescent="0.25">
      <c r="W121" s="286"/>
    </row>
    <row r="122" spans="2:39" x14ac:dyDescent="0.25">
      <c r="W122" s="286"/>
    </row>
    <row r="123" spans="2:39" x14ac:dyDescent="0.25">
      <c r="W123" s="286"/>
    </row>
    <row r="124" spans="2:39" x14ac:dyDescent="0.25">
      <c r="W124" s="286"/>
    </row>
    <row r="125" spans="2:39" x14ac:dyDescent="0.25">
      <c r="W125" s="286"/>
    </row>
    <row r="126" spans="2:39" x14ac:dyDescent="0.25">
      <c r="W126" s="286"/>
    </row>
    <row r="127" spans="2:39" x14ac:dyDescent="0.25">
      <c r="W127" s="286"/>
    </row>
    <row r="128" spans="2:39" x14ac:dyDescent="0.25">
      <c r="W128" s="286"/>
    </row>
    <row r="129" spans="2:27" x14ac:dyDescent="0.25">
      <c r="W129" s="286"/>
    </row>
    <row r="130" spans="2:27" x14ac:dyDescent="0.25">
      <c r="W130" s="286"/>
    </row>
    <row r="131" spans="2:27" x14ac:dyDescent="0.25">
      <c r="W131" s="286"/>
    </row>
    <row r="132" spans="2:27" x14ac:dyDescent="0.25">
      <c r="W132" s="286"/>
    </row>
    <row r="133" spans="2:27" x14ac:dyDescent="0.25">
      <c r="W133" s="286"/>
    </row>
    <row r="134" spans="2:27" x14ac:dyDescent="0.25">
      <c r="W134" s="286"/>
    </row>
    <row r="135" spans="2:27" x14ac:dyDescent="0.25">
      <c r="S135" s="72"/>
      <c r="T135" s="72"/>
      <c r="U135" s="72"/>
      <c r="V135" s="72"/>
    </row>
    <row r="136" spans="2:27" x14ac:dyDescent="0.25">
      <c r="S136" s="72"/>
      <c r="T136" s="72"/>
      <c r="U136" s="72"/>
      <c r="V136" s="72"/>
    </row>
    <row r="137" spans="2:27" x14ac:dyDescent="0.25">
      <c r="S137" s="72"/>
      <c r="T137" s="72"/>
      <c r="U137" s="72"/>
      <c r="V137" s="72"/>
    </row>
    <row r="138" spans="2:27" x14ac:dyDescent="0.25">
      <c r="S138" s="72"/>
      <c r="T138" s="72"/>
      <c r="U138" s="72"/>
      <c r="V138" s="72"/>
    </row>
    <row r="139" spans="2:27" s="248" customFormat="1" x14ac:dyDescent="0.25"/>
    <row r="140" spans="2:27" s="248" customFormat="1" x14ac:dyDescent="0.25"/>
    <row r="141" spans="2:27" s="248" customFormat="1" x14ac:dyDescent="0.25"/>
    <row r="142" spans="2:27" s="248" customFormat="1" ht="15" x14ac:dyDescent="0.25"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5"/>
      <c r="V142" s="395"/>
      <c r="W142" s="395"/>
    </row>
    <row r="143" spans="2:27" s="248" customFormat="1" ht="15" x14ac:dyDescent="0.25">
      <c r="B143" s="395"/>
      <c r="C143" s="395"/>
      <c r="D143" s="435">
        <v>2017</v>
      </c>
      <c r="E143" s="435"/>
      <c r="F143" s="435"/>
      <c r="G143" s="435"/>
      <c r="H143" s="435">
        <v>2018</v>
      </c>
      <c r="I143" s="435"/>
      <c r="J143" s="435"/>
      <c r="K143" s="435"/>
      <c r="L143" s="435">
        <v>2019</v>
      </c>
      <c r="M143" s="435"/>
      <c r="N143" s="435"/>
      <c r="O143" s="435"/>
      <c r="P143" s="435">
        <v>2020</v>
      </c>
      <c r="Q143" s="435"/>
      <c r="R143" s="435"/>
      <c r="S143" s="435"/>
      <c r="T143" s="435">
        <v>2021</v>
      </c>
      <c r="U143" s="435"/>
      <c r="V143" s="435"/>
      <c r="W143" s="435"/>
      <c r="X143" s="396">
        <v>2022</v>
      </c>
      <c r="Y143" s="396"/>
      <c r="Z143" s="396"/>
      <c r="AA143" s="396"/>
    </row>
    <row r="144" spans="2:27" s="248" customFormat="1" ht="15" x14ac:dyDescent="0.25">
      <c r="B144" s="395"/>
      <c r="C144" s="395"/>
      <c r="D144" s="397" t="s">
        <v>65</v>
      </c>
      <c r="E144" s="397" t="s">
        <v>66</v>
      </c>
      <c r="F144" s="397" t="s">
        <v>67</v>
      </c>
      <c r="G144" s="397" t="s">
        <v>68</v>
      </c>
      <c r="H144" s="397" t="s">
        <v>65</v>
      </c>
      <c r="I144" s="397" t="s">
        <v>66</v>
      </c>
      <c r="J144" s="397" t="s">
        <v>67</v>
      </c>
      <c r="K144" s="397" t="s">
        <v>68</v>
      </c>
      <c r="L144" s="397" t="s">
        <v>65</v>
      </c>
      <c r="M144" s="397" t="s">
        <v>66</v>
      </c>
      <c r="N144" s="397" t="s">
        <v>67</v>
      </c>
      <c r="O144" s="397" t="s">
        <v>68</v>
      </c>
      <c r="P144" s="397" t="s">
        <v>65</v>
      </c>
      <c r="Q144" s="397" t="s">
        <v>66</v>
      </c>
      <c r="R144" s="397" t="s">
        <v>67</v>
      </c>
      <c r="S144" s="397" t="s">
        <v>68</v>
      </c>
      <c r="T144" s="397" t="s">
        <v>65</v>
      </c>
      <c r="U144" s="397" t="s">
        <v>66</v>
      </c>
      <c r="V144" s="397" t="s">
        <v>67</v>
      </c>
      <c r="W144" s="397" t="s">
        <v>68</v>
      </c>
      <c r="X144" s="397" t="s">
        <v>65</v>
      </c>
      <c r="Y144" s="397" t="s">
        <v>66</v>
      </c>
      <c r="Z144" s="397" t="s">
        <v>67</v>
      </c>
      <c r="AA144" s="397" t="s">
        <v>68</v>
      </c>
    </row>
    <row r="145" spans="2:27" s="248" customFormat="1" ht="15" x14ac:dyDescent="0.25">
      <c r="B145" s="395" t="s">
        <v>69</v>
      </c>
      <c r="C145" s="395" t="s">
        <v>70</v>
      </c>
      <c r="D145" s="388">
        <v>21420</v>
      </c>
      <c r="E145" s="388">
        <v>22660</v>
      </c>
      <c r="F145" s="388">
        <v>26015</v>
      </c>
      <c r="G145" s="388">
        <v>23180</v>
      </c>
      <c r="H145" s="388">
        <v>24405</v>
      </c>
      <c r="I145" s="388">
        <v>22625</v>
      </c>
      <c r="J145" s="388">
        <v>24530</v>
      </c>
      <c r="K145" s="388">
        <v>18750</v>
      </c>
      <c r="L145" s="388">
        <v>19690</v>
      </c>
      <c r="M145" s="388">
        <v>18165</v>
      </c>
      <c r="N145" s="388">
        <v>22585</v>
      </c>
      <c r="O145" s="388">
        <v>18655</v>
      </c>
      <c r="P145" s="388">
        <v>16265</v>
      </c>
      <c r="Q145" s="388">
        <v>9495</v>
      </c>
      <c r="R145" s="388">
        <v>19930</v>
      </c>
      <c r="S145" s="388">
        <v>18750</v>
      </c>
      <c r="T145" s="388">
        <v>16570</v>
      </c>
      <c r="U145" s="398">
        <v>18125</v>
      </c>
      <c r="V145" s="398">
        <v>24915</v>
      </c>
      <c r="W145" s="398">
        <v>22545</v>
      </c>
      <c r="X145" s="388">
        <v>22180</v>
      </c>
      <c r="Y145" s="398">
        <v>20550</v>
      </c>
      <c r="Z145" s="398">
        <v>24315</v>
      </c>
      <c r="AA145" s="398">
        <v>20365</v>
      </c>
    </row>
    <row r="146" spans="2:27" s="248" customFormat="1" ht="15" x14ac:dyDescent="0.25">
      <c r="B146" s="395"/>
      <c r="C146" s="395" t="s">
        <v>71</v>
      </c>
      <c r="D146" s="388">
        <v>16830</v>
      </c>
      <c r="E146" s="388">
        <v>20695</v>
      </c>
      <c r="F146" s="388">
        <v>26380</v>
      </c>
      <c r="G146" s="388">
        <v>24360</v>
      </c>
      <c r="H146" s="388">
        <v>20000</v>
      </c>
      <c r="I146" s="388">
        <v>20675</v>
      </c>
      <c r="J146" s="388">
        <v>24740</v>
      </c>
      <c r="K146" s="388">
        <v>18625</v>
      </c>
      <c r="L146" s="388">
        <v>17450</v>
      </c>
      <c r="M146" s="388">
        <v>17570</v>
      </c>
      <c r="N146" s="388">
        <v>22350</v>
      </c>
      <c r="O146" s="388">
        <v>18405</v>
      </c>
      <c r="P146" s="388">
        <v>16590</v>
      </c>
      <c r="Q146" s="388">
        <v>11080</v>
      </c>
      <c r="R146" s="388">
        <v>18830</v>
      </c>
      <c r="S146" s="388">
        <v>16360</v>
      </c>
      <c r="T146" s="388">
        <v>14075</v>
      </c>
      <c r="U146" s="398">
        <v>16830</v>
      </c>
      <c r="V146" s="398">
        <v>23240</v>
      </c>
      <c r="W146" s="398">
        <v>20860</v>
      </c>
      <c r="X146" s="388">
        <v>19450</v>
      </c>
      <c r="Y146" s="398">
        <v>21210</v>
      </c>
      <c r="Z146" s="398">
        <v>24925</v>
      </c>
      <c r="AA146" s="398">
        <v>20975</v>
      </c>
    </row>
    <row r="147" spans="2:27" s="248" customFormat="1" ht="15" x14ac:dyDescent="0.25">
      <c r="B147" s="395"/>
      <c r="C147" s="396" t="s">
        <v>72</v>
      </c>
      <c r="D147" s="399">
        <f t="shared" ref="D147:W147" si="83">D145-D146</f>
        <v>4590</v>
      </c>
      <c r="E147" s="399">
        <f t="shared" si="83"/>
        <v>1965</v>
      </c>
      <c r="F147" s="399">
        <f t="shared" si="83"/>
        <v>-365</v>
      </c>
      <c r="G147" s="399">
        <f t="shared" si="83"/>
        <v>-1180</v>
      </c>
      <c r="H147" s="399">
        <f t="shared" si="83"/>
        <v>4405</v>
      </c>
      <c r="I147" s="399">
        <f t="shared" si="83"/>
        <v>1950</v>
      </c>
      <c r="J147" s="399">
        <f t="shared" si="83"/>
        <v>-210</v>
      </c>
      <c r="K147" s="399">
        <f t="shared" si="83"/>
        <v>125</v>
      </c>
      <c r="L147" s="399">
        <f t="shared" si="83"/>
        <v>2240</v>
      </c>
      <c r="M147" s="399">
        <f t="shared" si="83"/>
        <v>595</v>
      </c>
      <c r="N147" s="399">
        <f t="shared" si="83"/>
        <v>235</v>
      </c>
      <c r="O147" s="399">
        <f t="shared" si="83"/>
        <v>250</v>
      </c>
      <c r="P147" s="399">
        <f t="shared" si="83"/>
        <v>-325</v>
      </c>
      <c r="Q147" s="399">
        <f t="shared" si="83"/>
        <v>-1585</v>
      </c>
      <c r="R147" s="399">
        <f t="shared" si="83"/>
        <v>1100</v>
      </c>
      <c r="S147" s="399">
        <f t="shared" si="83"/>
        <v>2390</v>
      </c>
      <c r="T147" s="399">
        <f t="shared" si="83"/>
        <v>2495</v>
      </c>
      <c r="U147" s="399">
        <f t="shared" si="83"/>
        <v>1295</v>
      </c>
      <c r="V147" s="399">
        <f t="shared" si="83"/>
        <v>1675</v>
      </c>
      <c r="W147" s="399">
        <f t="shared" si="83"/>
        <v>1685</v>
      </c>
      <c r="X147" s="399">
        <f t="shared" ref="X147:AA147" si="84">X145-X146</f>
        <v>2730</v>
      </c>
      <c r="Y147" s="399">
        <f t="shared" si="84"/>
        <v>-660</v>
      </c>
      <c r="Z147" s="399">
        <f t="shared" si="84"/>
        <v>-610</v>
      </c>
      <c r="AA147" s="399">
        <f t="shared" si="84"/>
        <v>-610</v>
      </c>
    </row>
    <row r="148" spans="2:27" s="248" customFormat="1" x14ac:dyDescent="0.25"/>
    <row r="149" spans="2:27" s="248" customFormat="1" ht="15" x14ac:dyDescent="0.25">
      <c r="B149" s="395"/>
      <c r="C149" s="395"/>
      <c r="D149" s="435">
        <v>2017</v>
      </c>
      <c r="E149" s="435"/>
      <c r="F149" s="435"/>
      <c r="G149" s="435"/>
      <c r="H149" s="435">
        <v>2018</v>
      </c>
      <c r="I149" s="435"/>
      <c r="J149" s="435"/>
      <c r="K149" s="435"/>
      <c r="L149" s="435">
        <v>2019</v>
      </c>
      <c r="M149" s="435"/>
      <c r="N149" s="435"/>
      <c r="O149" s="435"/>
      <c r="P149" s="435">
        <v>2020</v>
      </c>
      <c r="Q149" s="435"/>
      <c r="R149" s="435"/>
      <c r="S149" s="435"/>
      <c r="T149" s="435">
        <v>2021</v>
      </c>
      <c r="U149" s="435"/>
      <c r="V149" s="396"/>
      <c r="W149" s="396"/>
      <c r="X149" s="435">
        <v>2022</v>
      </c>
      <c r="Y149" s="435"/>
      <c r="Z149" s="396"/>
      <c r="AA149" s="396"/>
    </row>
    <row r="150" spans="2:27" s="248" customFormat="1" ht="15" x14ac:dyDescent="0.25">
      <c r="B150" s="395"/>
      <c r="C150" s="395"/>
      <c r="D150" s="397" t="s">
        <v>65</v>
      </c>
      <c r="E150" s="397" t="s">
        <v>66</v>
      </c>
      <c r="F150" s="397" t="s">
        <v>67</v>
      </c>
      <c r="G150" s="397" t="s">
        <v>68</v>
      </c>
      <c r="H150" s="397" t="s">
        <v>65</v>
      </c>
      <c r="I150" s="397" t="s">
        <v>66</v>
      </c>
      <c r="J150" s="397" t="s">
        <v>67</v>
      </c>
      <c r="K150" s="397" t="s">
        <v>68</v>
      </c>
      <c r="L150" s="397" t="s">
        <v>65</v>
      </c>
      <c r="M150" s="397" t="s">
        <v>66</v>
      </c>
      <c r="N150" s="397" t="s">
        <v>67</v>
      </c>
      <c r="O150" s="397" t="s">
        <v>68</v>
      </c>
      <c r="P150" s="397" t="s">
        <v>65</v>
      </c>
      <c r="Q150" s="397" t="s">
        <v>66</v>
      </c>
      <c r="R150" s="397" t="s">
        <v>67</v>
      </c>
      <c r="S150" s="397" t="s">
        <v>68</v>
      </c>
      <c r="T150" s="397" t="s">
        <v>65</v>
      </c>
      <c r="U150" s="397" t="s">
        <v>66</v>
      </c>
      <c r="V150" s="397" t="s">
        <v>67</v>
      </c>
      <c r="W150" s="397" t="s">
        <v>68</v>
      </c>
      <c r="X150" s="397" t="s">
        <v>65</v>
      </c>
      <c r="Y150" s="397" t="s">
        <v>66</v>
      </c>
      <c r="Z150" s="397" t="s">
        <v>67</v>
      </c>
      <c r="AA150" s="397" t="s">
        <v>68</v>
      </c>
    </row>
    <row r="151" spans="2:27" s="248" customFormat="1" ht="15" x14ac:dyDescent="0.25">
      <c r="B151" s="395" t="s">
        <v>69</v>
      </c>
      <c r="C151" s="395" t="s">
        <v>70</v>
      </c>
      <c r="D151" s="388">
        <v>1185</v>
      </c>
      <c r="E151" s="388">
        <v>3220</v>
      </c>
      <c r="F151" s="388">
        <v>1770</v>
      </c>
      <c r="G151" s="388">
        <v>2030</v>
      </c>
      <c r="H151" s="388">
        <v>1665</v>
      </c>
      <c r="I151" s="388">
        <v>2100</v>
      </c>
      <c r="J151" s="388">
        <v>1715</v>
      </c>
      <c r="K151" s="388">
        <v>2170</v>
      </c>
      <c r="L151" s="388">
        <v>1860</v>
      </c>
      <c r="M151" s="388">
        <v>2030</v>
      </c>
      <c r="N151" s="388">
        <v>1855</v>
      </c>
      <c r="O151" s="388">
        <v>2280</v>
      </c>
      <c r="P151" s="388">
        <v>1330</v>
      </c>
      <c r="Q151" s="388">
        <v>1130</v>
      </c>
      <c r="R151" s="388">
        <v>1715</v>
      </c>
      <c r="S151" s="388">
        <v>1365</v>
      </c>
      <c r="T151" s="383">
        <v>855</v>
      </c>
      <c r="U151" s="398">
        <v>2025</v>
      </c>
      <c r="V151" s="398">
        <v>1970</v>
      </c>
      <c r="W151" s="398">
        <v>2240</v>
      </c>
      <c r="X151" s="383">
        <v>1635</v>
      </c>
      <c r="Y151" s="398">
        <v>2365</v>
      </c>
      <c r="Z151" s="398">
        <v>2025</v>
      </c>
      <c r="AA151" s="398">
        <v>1960</v>
      </c>
    </row>
    <row r="152" spans="2:27" s="248" customFormat="1" ht="15" x14ac:dyDescent="0.25">
      <c r="B152" s="395"/>
      <c r="C152" s="395" t="s">
        <v>71</v>
      </c>
      <c r="D152" s="383">
        <v>820</v>
      </c>
      <c r="E152" s="388">
        <v>1520</v>
      </c>
      <c r="F152" s="388">
        <v>1360</v>
      </c>
      <c r="G152" s="388">
        <v>1575</v>
      </c>
      <c r="H152" s="388">
        <v>1865</v>
      </c>
      <c r="I152" s="388">
        <v>1425</v>
      </c>
      <c r="J152" s="388">
        <v>1580</v>
      </c>
      <c r="K152" s="388">
        <v>1960</v>
      </c>
      <c r="L152" s="388">
        <v>2080</v>
      </c>
      <c r="M152" s="388">
        <v>1510</v>
      </c>
      <c r="N152" s="388">
        <v>1855</v>
      </c>
      <c r="O152" s="388">
        <v>2005</v>
      </c>
      <c r="P152" s="388">
        <v>2070</v>
      </c>
      <c r="Q152" s="388">
        <v>1430</v>
      </c>
      <c r="R152" s="388">
        <v>1455</v>
      </c>
      <c r="S152" s="388">
        <v>1590</v>
      </c>
      <c r="T152" s="388">
        <v>1725</v>
      </c>
      <c r="U152" s="398">
        <v>1195</v>
      </c>
      <c r="V152" s="398">
        <v>1575</v>
      </c>
      <c r="W152" s="398">
        <v>1825</v>
      </c>
      <c r="X152" s="388">
        <v>2100</v>
      </c>
      <c r="Y152" s="398">
        <v>1655</v>
      </c>
      <c r="Z152" s="398">
        <v>1985</v>
      </c>
      <c r="AA152" s="398">
        <v>1975</v>
      </c>
    </row>
    <row r="153" spans="2:27" s="248" customFormat="1" ht="15" x14ac:dyDescent="0.25">
      <c r="B153" s="395"/>
      <c r="C153" s="396" t="s">
        <v>72</v>
      </c>
      <c r="D153" s="399">
        <f t="shared" ref="D153:W153" si="85">D151-D152</f>
        <v>365</v>
      </c>
      <c r="E153" s="399">
        <f t="shared" si="85"/>
        <v>1700</v>
      </c>
      <c r="F153" s="399">
        <f t="shared" si="85"/>
        <v>410</v>
      </c>
      <c r="G153" s="399">
        <f t="shared" si="85"/>
        <v>455</v>
      </c>
      <c r="H153" s="399">
        <f t="shared" si="85"/>
        <v>-200</v>
      </c>
      <c r="I153" s="399">
        <f t="shared" si="85"/>
        <v>675</v>
      </c>
      <c r="J153" s="399">
        <f t="shared" si="85"/>
        <v>135</v>
      </c>
      <c r="K153" s="399">
        <f t="shared" si="85"/>
        <v>210</v>
      </c>
      <c r="L153" s="399">
        <f t="shared" si="85"/>
        <v>-220</v>
      </c>
      <c r="M153" s="399">
        <f t="shared" si="85"/>
        <v>520</v>
      </c>
      <c r="N153" s="399">
        <f t="shared" si="85"/>
        <v>0</v>
      </c>
      <c r="O153" s="399">
        <f t="shared" si="85"/>
        <v>275</v>
      </c>
      <c r="P153" s="399">
        <f t="shared" si="85"/>
        <v>-740</v>
      </c>
      <c r="Q153" s="399">
        <f t="shared" si="85"/>
        <v>-300</v>
      </c>
      <c r="R153" s="399">
        <f t="shared" si="85"/>
        <v>260</v>
      </c>
      <c r="S153" s="399">
        <f t="shared" si="85"/>
        <v>-225</v>
      </c>
      <c r="T153" s="399">
        <f t="shared" si="85"/>
        <v>-870</v>
      </c>
      <c r="U153" s="399">
        <f t="shared" si="85"/>
        <v>830</v>
      </c>
      <c r="V153" s="399">
        <f t="shared" si="85"/>
        <v>395</v>
      </c>
      <c r="W153" s="399">
        <f t="shared" si="85"/>
        <v>415</v>
      </c>
      <c r="X153" s="399">
        <f t="shared" ref="X153:AA153" si="86">X151-X152</f>
        <v>-465</v>
      </c>
      <c r="Y153" s="399">
        <f t="shared" si="86"/>
        <v>710</v>
      </c>
      <c r="Z153" s="399">
        <f t="shared" si="86"/>
        <v>40</v>
      </c>
      <c r="AA153" s="399">
        <f t="shared" si="86"/>
        <v>-15</v>
      </c>
    </row>
    <row r="154" spans="2:27" s="248" customFormat="1" x14ac:dyDescent="0.25"/>
    <row r="155" spans="2:27" s="248" customFormat="1" ht="15" x14ac:dyDescent="0.25">
      <c r="B155" s="395"/>
      <c r="C155" s="395"/>
      <c r="D155" s="435">
        <v>2017</v>
      </c>
      <c r="E155" s="435"/>
      <c r="F155" s="435"/>
      <c r="G155" s="435"/>
      <c r="H155" s="435">
        <v>2018</v>
      </c>
      <c r="I155" s="435"/>
      <c r="J155" s="435"/>
      <c r="K155" s="435"/>
      <c r="L155" s="435">
        <v>2019</v>
      </c>
      <c r="M155" s="435"/>
      <c r="N155" s="435"/>
      <c r="O155" s="435"/>
      <c r="P155" s="435">
        <v>2020</v>
      </c>
      <c r="Q155" s="435"/>
      <c r="R155" s="435"/>
      <c r="S155" s="435"/>
      <c r="T155" s="435">
        <v>2021</v>
      </c>
      <c r="U155" s="435"/>
      <c r="V155" s="396"/>
      <c r="W155" s="396"/>
      <c r="X155" s="435">
        <v>2022</v>
      </c>
      <c r="Y155" s="435"/>
      <c r="Z155" s="396"/>
      <c r="AA155" s="396"/>
    </row>
    <row r="156" spans="2:27" s="248" customFormat="1" ht="15" x14ac:dyDescent="0.25">
      <c r="B156" s="395"/>
      <c r="C156" s="395"/>
      <c r="D156" s="397" t="s">
        <v>65</v>
      </c>
      <c r="E156" s="397" t="s">
        <v>66</v>
      </c>
      <c r="F156" s="397" t="s">
        <v>67</v>
      </c>
      <c r="G156" s="397" t="s">
        <v>68</v>
      </c>
      <c r="H156" s="397" t="s">
        <v>65</v>
      </c>
      <c r="I156" s="397" t="s">
        <v>66</v>
      </c>
      <c r="J156" s="397" t="s">
        <v>67</v>
      </c>
      <c r="K156" s="397" t="s">
        <v>68</v>
      </c>
      <c r="L156" s="397" t="s">
        <v>65</v>
      </c>
      <c r="M156" s="397" t="s">
        <v>66</v>
      </c>
      <c r="N156" s="397" t="s">
        <v>67</v>
      </c>
      <c r="O156" s="397" t="s">
        <v>68</v>
      </c>
      <c r="P156" s="397" t="s">
        <v>65</v>
      </c>
      <c r="Q156" s="397" t="s">
        <v>66</v>
      </c>
      <c r="R156" s="397" t="s">
        <v>67</v>
      </c>
      <c r="S156" s="397" t="s">
        <v>68</v>
      </c>
      <c r="T156" s="397" t="s">
        <v>65</v>
      </c>
      <c r="U156" s="397" t="s">
        <v>66</v>
      </c>
      <c r="V156" s="397" t="s">
        <v>67</v>
      </c>
      <c r="W156" s="397" t="s">
        <v>68</v>
      </c>
      <c r="X156" s="397" t="s">
        <v>65</v>
      </c>
      <c r="Y156" s="397" t="s">
        <v>66</v>
      </c>
      <c r="Z156" s="397" t="s">
        <v>67</v>
      </c>
      <c r="AA156" s="397" t="s">
        <v>68</v>
      </c>
    </row>
    <row r="157" spans="2:27" s="248" customFormat="1" ht="15" x14ac:dyDescent="0.25">
      <c r="B157" s="395" t="s">
        <v>69</v>
      </c>
      <c r="C157" s="395" t="s">
        <v>70</v>
      </c>
      <c r="D157" s="383">
        <v>880</v>
      </c>
      <c r="E157" s="383">
        <v>565</v>
      </c>
      <c r="F157" s="383">
        <v>980</v>
      </c>
      <c r="G157" s="383">
        <v>930</v>
      </c>
      <c r="H157" s="388">
        <v>1025</v>
      </c>
      <c r="I157" s="383">
        <v>635</v>
      </c>
      <c r="J157" s="388">
        <v>1050</v>
      </c>
      <c r="K157" s="388">
        <v>1000</v>
      </c>
      <c r="L157" s="383">
        <v>845</v>
      </c>
      <c r="M157" s="383">
        <v>545</v>
      </c>
      <c r="N157" s="383">
        <v>980</v>
      </c>
      <c r="O157" s="383">
        <v>865</v>
      </c>
      <c r="P157" s="383">
        <v>700</v>
      </c>
      <c r="Q157" s="383">
        <v>200</v>
      </c>
      <c r="R157" s="383">
        <v>995</v>
      </c>
      <c r="S157" s="383">
        <v>605</v>
      </c>
      <c r="T157" s="383">
        <v>505</v>
      </c>
      <c r="U157" s="398">
        <v>585</v>
      </c>
      <c r="V157" s="398">
        <v>1165</v>
      </c>
      <c r="W157" s="398">
        <v>890</v>
      </c>
      <c r="X157" s="383">
        <v>835</v>
      </c>
      <c r="Y157" s="398">
        <v>780</v>
      </c>
      <c r="Z157" s="398">
        <v>1230</v>
      </c>
      <c r="AA157" s="398">
        <v>1070</v>
      </c>
    </row>
    <row r="158" spans="2:27" s="248" customFormat="1" ht="15" x14ac:dyDescent="0.25">
      <c r="B158" s="395"/>
      <c r="C158" s="395" t="s">
        <v>71</v>
      </c>
      <c r="D158" s="383">
        <v>905</v>
      </c>
      <c r="E158" s="383">
        <v>665</v>
      </c>
      <c r="F158" s="388">
        <v>1010</v>
      </c>
      <c r="G158" s="383">
        <v>755</v>
      </c>
      <c r="H158" s="383">
        <v>905</v>
      </c>
      <c r="I158" s="383">
        <v>715</v>
      </c>
      <c r="J158" s="388">
        <v>1165</v>
      </c>
      <c r="K158" s="383">
        <v>775</v>
      </c>
      <c r="L158" s="383">
        <v>880</v>
      </c>
      <c r="M158" s="383">
        <v>665</v>
      </c>
      <c r="N158" s="388">
        <v>1040</v>
      </c>
      <c r="O158" s="383">
        <v>630</v>
      </c>
      <c r="P158" s="383">
        <v>780</v>
      </c>
      <c r="Q158" s="383">
        <v>345</v>
      </c>
      <c r="R158" s="388">
        <v>1115</v>
      </c>
      <c r="S158" s="383">
        <v>390</v>
      </c>
      <c r="T158" s="383">
        <v>670</v>
      </c>
      <c r="U158" s="398">
        <v>600</v>
      </c>
      <c r="V158" s="398">
        <v>1135</v>
      </c>
      <c r="W158" s="398">
        <v>745</v>
      </c>
      <c r="X158" s="383">
        <v>750</v>
      </c>
      <c r="Y158" s="398">
        <v>885</v>
      </c>
      <c r="Z158" s="398">
        <v>1290</v>
      </c>
      <c r="AA158" s="398">
        <v>805</v>
      </c>
    </row>
    <row r="159" spans="2:27" s="248" customFormat="1" ht="15" x14ac:dyDescent="0.25">
      <c r="B159" s="395"/>
      <c r="C159" s="396" t="s">
        <v>72</v>
      </c>
      <c r="D159" s="399">
        <f t="shared" ref="D159:W159" si="87">D157-D158</f>
        <v>-25</v>
      </c>
      <c r="E159" s="399">
        <f t="shared" si="87"/>
        <v>-100</v>
      </c>
      <c r="F159" s="399">
        <f t="shared" si="87"/>
        <v>-30</v>
      </c>
      <c r="G159" s="399">
        <f t="shared" si="87"/>
        <v>175</v>
      </c>
      <c r="H159" s="399">
        <f t="shared" si="87"/>
        <v>120</v>
      </c>
      <c r="I159" s="399">
        <f t="shared" si="87"/>
        <v>-80</v>
      </c>
      <c r="J159" s="399">
        <f t="shared" si="87"/>
        <v>-115</v>
      </c>
      <c r="K159" s="399">
        <f t="shared" si="87"/>
        <v>225</v>
      </c>
      <c r="L159" s="399">
        <f t="shared" si="87"/>
        <v>-35</v>
      </c>
      <c r="M159" s="399">
        <f t="shared" si="87"/>
        <v>-120</v>
      </c>
      <c r="N159" s="399">
        <f t="shared" si="87"/>
        <v>-60</v>
      </c>
      <c r="O159" s="399">
        <f t="shared" si="87"/>
        <v>235</v>
      </c>
      <c r="P159" s="399">
        <f t="shared" si="87"/>
        <v>-80</v>
      </c>
      <c r="Q159" s="399">
        <f t="shared" si="87"/>
        <v>-145</v>
      </c>
      <c r="R159" s="399">
        <f t="shared" si="87"/>
        <v>-120</v>
      </c>
      <c r="S159" s="399">
        <f t="shared" si="87"/>
        <v>215</v>
      </c>
      <c r="T159" s="399">
        <f t="shared" si="87"/>
        <v>-165</v>
      </c>
      <c r="U159" s="399">
        <f t="shared" si="87"/>
        <v>-15</v>
      </c>
      <c r="V159" s="399">
        <f t="shared" si="87"/>
        <v>30</v>
      </c>
      <c r="W159" s="399">
        <f t="shared" si="87"/>
        <v>145</v>
      </c>
      <c r="X159" s="399">
        <f t="shared" ref="X159:AA159" si="88">X157-X158</f>
        <v>85</v>
      </c>
      <c r="Y159" s="399">
        <f t="shared" si="88"/>
        <v>-105</v>
      </c>
      <c r="Z159" s="399">
        <f t="shared" si="88"/>
        <v>-60</v>
      </c>
      <c r="AA159" s="399">
        <f t="shared" si="88"/>
        <v>265</v>
      </c>
    </row>
    <row r="160" spans="2:27" s="248" customFormat="1" x14ac:dyDescent="0.25"/>
    <row r="161" s="248" customFormat="1" x14ac:dyDescent="0.25"/>
    <row r="162" s="248" customFormat="1" x14ac:dyDescent="0.25"/>
    <row r="163" s="248" customFormat="1" x14ac:dyDescent="0.25"/>
    <row r="164" s="248" customFormat="1" x14ac:dyDescent="0.25"/>
    <row r="165" s="248" customFormat="1" x14ac:dyDescent="0.25"/>
    <row r="166" s="248" customFormat="1" x14ac:dyDescent="0.25"/>
    <row r="167" s="248" customFormat="1" x14ac:dyDescent="0.25"/>
  </sheetData>
  <sheetProtection sheet="1" objects="1" scenarios="1"/>
  <mergeCells count="54">
    <mergeCell ref="L14:L15"/>
    <mergeCell ref="L31:L32"/>
    <mergeCell ref="L48:L49"/>
    <mergeCell ref="O70:O71"/>
    <mergeCell ref="D155:G155"/>
    <mergeCell ref="H155:K155"/>
    <mergeCell ref="L155:O155"/>
    <mergeCell ref="D143:G143"/>
    <mergeCell ref="H143:K143"/>
    <mergeCell ref="L143:O143"/>
    <mergeCell ref="C48:E48"/>
    <mergeCell ref="F48:H48"/>
    <mergeCell ref="I48:J48"/>
    <mergeCell ref="G83:I83"/>
    <mergeCell ref="K83:M83"/>
    <mergeCell ref="C31:E31"/>
    <mergeCell ref="P155:S155"/>
    <mergeCell ref="D149:G149"/>
    <mergeCell ref="H149:K149"/>
    <mergeCell ref="L149:O149"/>
    <mergeCell ref="P149:S149"/>
    <mergeCell ref="L70:M70"/>
    <mergeCell ref="B66:M66"/>
    <mergeCell ref="I70:K70"/>
    <mergeCell ref="B68:M68"/>
    <mergeCell ref="P143:S143"/>
    <mergeCell ref="B79:M79"/>
    <mergeCell ref="B81:M81"/>
    <mergeCell ref="B83:B84"/>
    <mergeCell ref="C83:E83"/>
    <mergeCell ref="B48:B49"/>
    <mergeCell ref="B31:B32"/>
    <mergeCell ref="F31:H31"/>
    <mergeCell ref="I31:J31"/>
    <mergeCell ref="B70:B71"/>
    <mergeCell ref="C70:E70"/>
    <mergeCell ref="F70:H70"/>
    <mergeCell ref="B14:B15"/>
    <mergeCell ref="C14:E14"/>
    <mergeCell ref="F14:H14"/>
    <mergeCell ref="I14:J14"/>
    <mergeCell ref="B12:J12"/>
    <mergeCell ref="B2:J2"/>
    <mergeCell ref="L6:L7"/>
    <mergeCell ref="C6:E6"/>
    <mergeCell ref="F6:H6"/>
    <mergeCell ref="I6:J6"/>
    <mergeCell ref="B6:B7"/>
    <mergeCell ref="B4:J4"/>
    <mergeCell ref="X149:Y149"/>
    <mergeCell ref="X155:Y155"/>
    <mergeCell ref="T143:W143"/>
    <mergeCell ref="T149:U149"/>
    <mergeCell ref="T155:U155"/>
  </mergeCells>
  <phoneticPr fontId="18" type="noConversion"/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34F1-1083-490F-BEFF-38BEF597AF6B}">
  <sheetPr codeName="Foglio5">
    <tabColor theme="0"/>
  </sheetPr>
  <dimension ref="B2:AM96"/>
  <sheetViews>
    <sheetView zoomScaleNormal="100" zoomScalePageLayoutView="125" workbookViewId="0">
      <selection activeCell="K7" sqref="K7"/>
    </sheetView>
  </sheetViews>
  <sheetFormatPr defaultColWidth="8.85546875" defaultRowHeight="13.5" x14ac:dyDescent="0.25"/>
  <cols>
    <col min="1" max="1" width="4.7109375" style="2" customWidth="1"/>
    <col min="2" max="2" width="29.8554687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7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2:14" ht="14.25" thickBot="1" x14ac:dyDescent="0.3"/>
    <row r="4" spans="2:14" ht="19.5" customHeight="1" thickBot="1" x14ac:dyDescent="0.3">
      <c r="B4" s="415" t="s">
        <v>175</v>
      </c>
      <c r="C4" s="416"/>
      <c r="D4" s="416"/>
      <c r="E4" s="417"/>
    </row>
    <row r="5" spans="2:14" ht="15.75" customHeight="1" thickBot="1" x14ac:dyDescent="0.3"/>
    <row r="6" spans="2:14" ht="14.25" customHeight="1" x14ac:dyDescent="0.25">
      <c r="B6" s="433" t="s">
        <v>121</v>
      </c>
      <c r="C6" s="456" t="s">
        <v>278</v>
      </c>
      <c r="D6" s="452" t="s">
        <v>290</v>
      </c>
      <c r="E6" s="454" t="s">
        <v>280</v>
      </c>
    </row>
    <row r="7" spans="2:14" ht="20.25" customHeight="1" x14ac:dyDescent="0.25">
      <c r="B7" s="434"/>
      <c r="C7" s="457"/>
      <c r="D7" s="467"/>
      <c r="E7" s="468"/>
    </row>
    <row r="8" spans="2:14" ht="23.25" customHeight="1" x14ac:dyDescent="0.25">
      <c r="B8" s="21" t="s">
        <v>207</v>
      </c>
      <c r="C8" s="7">
        <f>[1]Mandamenti!D10</f>
        <v>56232</v>
      </c>
      <c r="D8" s="67">
        <f>C8/$C$8</f>
        <v>1</v>
      </c>
      <c r="E8" s="60">
        <f>[1]Mandamenti!D10-[1]Mandamenti!C10</f>
        <v>-256</v>
      </c>
    </row>
    <row r="9" spans="2:14" ht="15.75" customHeight="1" x14ac:dyDescent="0.25">
      <c r="B9" s="23" t="s">
        <v>169</v>
      </c>
      <c r="C9" s="10">
        <f>[1]Mandamenti!D11</f>
        <v>8190</v>
      </c>
      <c r="D9" s="63">
        <f>C9/$C$8</f>
        <v>0.14564660691421255</v>
      </c>
      <c r="E9" s="40">
        <f>[1]Mandamenti!D11-[1]Mandamenti!C11</f>
        <v>-26</v>
      </c>
    </row>
    <row r="10" spans="2:14" ht="15.75" customHeight="1" x14ac:dyDescent="0.25">
      <c r="B10" s="23" t="s">
        <v>170</v>
      </c>
      <c r="C10" s="10">
        <f>[1]Mandamenti!D12</f>
        <v>4723</v>
      </c>
      <c r="D10" s="63">
        <f>C10/$C$8</f>
        <v>8.3991321667378008E-2</v>
      </c>
      <c r="E10" s="40">
        <f>[1]Mandamenti!D12-[1]Mandamenti!C12</f>
        <v>-26</v>
      </c>
    </row>
    <row r="11" spans="2:14" ht="15.75" customHeight="1" x14ac:dyDescent="0.25">
      <c r="B11" s="23" t="s">
        <v>3</v>
      </c>
      <c r="C11" s="10">
        <f>[1]Mandamenti!D13</f>
        <v>40421</v>
      </c>
      <c r="D11" s="63">
        <f>C11/$C$8</f>
        <v>0.71882557974107275</v>
      </c>
      <c r="E11" s="40">
        <f>[1]Mandamenti!D13-[1]Mandamenti!C13</f>
        <v>-192</v>
      </c>
    </row>
    <row r="12" spans="2:14" ht="14.25" customHeight="1" thickBot="1" x14ac:dyDescent="0.3">
      <c r="B12" s="24" t="s">
        <v>171</v>
      </c>
      <c r="C12" s="12">
        <f>[1]Mandamenti!D14</f>
        <v>2898</v>
      </c>
      <c r="D12" s="64">
        <f>C12/$C$8</f>
        <v>5.1536491677336746E-2</v>
      </c>
      <c r="E12" s="41">
        <f>[1]Mandamenti!D14-[1]Mandamenti!C14</f>
        <v>-12</v>
      </c>
    </row>
    <row r="13" spans="2:14" ht="15" thickBot="1" x14ac:dyDescent="0.3">
      <c r="B13" s="13"/>
      <c r="F13" s="42"/>
    </row>
    <row r="14" spans="2:14" ht="19.5" customHeight="1" thickBot="1" x14ac:dyDescent="0.3">
      <c r="B14" s="415" t="s">
        <v>176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7"/>
    </row>
    <row r="15" spans="2:14" x14ac:dyDescent="0.25">
      <c r="D15" s="194"/>
      <c r="E15" s="194"/>
      <c r="F15" s="194"/>
      <c r="G15" s="1"/>
    </row>
    <row r="16" spans="2:14" x14ac:dyDescent="0.25">
      <c r="B16" s="14"/>
      <c r="C16" s="458" t="s">
        <v>172</v>
      </c>
      <c r="D16" s="459"/>
      <c r="E16" s="460"/>
      <c r="F16" s="458" t="s">
        <v>173</v>
      </c>
      <c r="G16" s="459"/>
      <c r="H16" s="460"/>
      <c r="I16" s="458" t="s">
        <v>69</v>
      </c>
      <c r="J16" s="459"/>
      <c r="K16" s="460"/>
      <c r="L16" s="458" t="s">
        <v>174</v>
      </c>
      <c r="M16" s="459"/>
      <c r="N16" s="460"/>
    </row>
    <row r="17" spans="2:14" ht="14.25" thickBot="1" x14ac:dyDescent="0.3">
      <c r="B17" s="1"/>
      <c r="C17" s="461"/>
      <c r="D17" s="462"/>
      <c r="E17" s="463"/>
      <c r="F17" s="461"/>
      <c r="G17" s="462"/>
      <c r="H17" s="463"/>
      <c r="I17" s="464"/>
      <c r="J17" s="465"/>
      <c r="K17" s="466"/>
      <c r="L17" s="464"/>
      <c r="M17" s="465"/>
      <c r="N17" s="466"/>
    </row>
    <row r="18" spans="2:14" ht="14.25" customHeight="1" x14ac:dyDescent="0.25">
      <c r="B18" s="433" t="s">
        <v>41</v>
      </c>
      <c r="C18" s="456" t="s">
        <v>278</v>
      </c>
      <c r="D18" s="452" t="s">
        <v>290</v>
      </c>
      <c r="E18" s="454" t="s">
        <v>280</v>
      </c>
      <c r="F18" s="456" t="s">
        <v>278</v>
      </c>
      <c r="G18" s="452" t="s">
        <v>290</v>
      </c>
      <c r="H18" s="454" t="s">
        <v>280</v>
      </c>
      <c r="I18" s="456" t="s">
        <v>278</v>
      </c>
      <c r="J18" s="452" t="s">
        <v>290</v>
      </c>
      <c r="K18" s="454" t="s">
        <v>280</v>
      </c>
      <c r="L18" s="456" t="s">
        <v>278</v>
      </c>
      <c r="M18" s="452" t="s">
        <v>290</v>
      </c>
      <c r="N18" s="454" t="s">
        <v>280</v>
      </c>
    </row>
    <row r="19" spans="2:14" ht="22.5" customHeight="1" x14ac:dyDescent="0.25">
      <c r="B19" s="434"/>
      <c r="C19" s="457"/>
      <c r="D19" s="453"/>
      <c r="E19" s="455"/>
      <c r="F19" s="457"/>
      <c r="G19" s="453"/>
      <c r="H19" s="455"/>
      <c r="I19" s="457"/>
      <c r="J19" s="453"/>
      <c r="K19" s="455"/>
      <c r="L19" s="457"/>
      <c r="M19" s="453"/>
      <c r="N19" s="455"/>
    </row>
    <row r="20" spans="2:14" ht="23.25" customHeight="1" x14ac:dyDescent="0.25">
      <c r="B20" s="21" t="s">
        <v>36</v>
      </c>
      <c r="C20" s="7">
        <f>[1]Mandamenti!D22</f>
        <v>8190</v>
      </c>
      <c r="D20" s="290">
        <f>C20/$C$20</f>
        <v>1</v>
      </c>
      <c r="E20" s="39">
        <f>[1]Mandamenti!D22-[1]Mandamenti!C22</f>
        <v>-26</v>
      </c>
      <c r="F20" s="7">
        <f>[1]Mandamenti!F22</f>
        <v>4723</v>
      </c>
      <c r="G20" s="290">
        <f>F20/$F$20</f>
        <v>1</v>
      </c>
      <c r="H20" s="39">
        <f>[1]Mandamenti!F22-[1]Mandamenti!E22</f>
        <v>-26</v>
      </c>
      <c r="I20" s="7">
        <f>[1]Mandamenti!H22</f>
        <v>40421</v>
      </c>
      <c r="J20" s="290">
        <f>I20/$I$20</f>
        <v>1</v>
      </c>
      <c r="K20" s="43">
        <f>[1]Mandamenti!H22-[1]Mandamenti!G22</f>
        <v>-192</v>
      </c>
      <c r="L20" s="7">
        <f>[1]Mandamenti!J22</f>
        <v>2898</v>
      </c>
      <c r="M20" s="290">
        <f>L20/$L$20</f>
        <v>1</v>
      </c>
      <c r="N20" s="39">
        <f>[1]Mandamenti!J22-[1]Mandamenti!I22</f>
        <v>-12</v>
      </c>
    </row>
    <row r="21" spans="2:14" ht="15" customHeight="1" x14ac:dyDescent="0.25">
      <c r="B21" s="26" t="s">
        <v>8</v>
      </c>
      <c r="C21" s="10">
        <f>[1]Mandamenti!D23</f>
        <v>3045</v>
      </c>
      <c r="D21" s="54">
        <f>C21/$C$20</f>
        <v>0.37179487179487181</v>
      </c>
      <c r="E21" s="40">
        <f>[1]Mandamenti!D23-[1]Mandamenti!C23</f>
        <v>-32</v>
      </c>
      <c r="F21" s="10">
        <f>[1]Mandamenti!F23</f>
        <v>1814</v>
      </c>
      <c r="G21" s="54">
        <f>F21/$F$20</f>
        <v>0.38407791657844592</v>
      </c>
      <c r="H21" s="40">
        <f>[1]Mandamenti!F23-[1]Mandamenti!E23</f>
        <v>-4</v>
      </c>
      <c r="I21" s="10">
        <f>[1]Mandamenti!H23</f>
        <v>14274</v>
      </c>
      <c r="J21" s="54">
        <f>I21/$I$20</f>
        <v>0.35313327230894831</v>
      </c>
      <c r="K21" s="40">
        <f>[1]Mandamenti!H23-[1]Mandamenti!G23</f>
        <v>-81</v>
      </c>
      <c r="L21" s="10">
        <f>[1]Mandamenti!J23</f>
        <v>1097</v>
      </c>
      <c r="M21" s="54">
        <f>L21/$L$20</f>
        <v>0.37853692201518291</v>
      </c>
      <c r="N21" s="40">
        <f>[1]Mandamenti!J23-[1]Mandamenti!I23</f>
        <v>-8</v>
      </c>
    </row>
    <row r="22" spans="2:14" ht="14.25" x14ac:dyDescent="0.25">
      <c r="B22" s="26" t="s">
        <v>9</v>
      </c>
      <c r="C22" s="10">
        <f>[1]Mandamenti!D24</f>
        <v>1077</v>
      </c>
      <c r="D22" s="54">
        <f>C22/$C$20</f>
        <v>0.13150183150183151</v>
      </c>
      <c r="E22" s="40">
        <f>[1]Mandamenti!D24-[1]Mandamenti!C24</f>
        <v>-3</v>
      </c>
      <c r="F22" s="10">
        <f>[1]Mandamenti!F24</f>
        <v>646</v>
      </c>
      <c r="G22" s="54">
        <f t="shared" ref="G22:G23" si="0">F22/$F$20</f>
        <v>0.13677747194579717</v>
      </c>
      <c r="H22" s="40">
        <f>[1]Mandamenti!F24-[1]Mandamenti!E24</f>
        <v>-6</v>
      </c>
      <c r="I22" s="10">
        <f>[1]Mandamenti!H24</f>
        <v>5223</v>
      </c>
      <c r="J22" s="54">
        <f t="shared" ref="J22:J23" si="1">I22/$I$20</f>
        <v>0.12921501199871355</v>
      </c>
      <c r="K22" s="40">
        <f>[1]Mandamenti!H24-[1]Mandamenti!G24</f>
        <v>-59</v>
      </c>
      <c r="L22" s="10">
        <f>[1]Mandamenti!J24</f>
        <v>456</v>
      </c>
      <c r="M22" s="54">
        <f t="shared" ref="M22:M23" si="2">L22/$L$20</f>
        <v>0.15734989648033126</v>
      </c>
      <c r="N22" s="40">
        <f>[1]Mandamenti!J24-[1]Mandamenti!I24</f>
        <v>3</v>
      </c>
    </row>
    <row r="23" spans="2:14" ht="15" thickBot="1" x14ac:dyDescent="0.3">
      <c r="B23" s="29" t="s">
        <v>10</v>
      </c>
      <c r="C23" s="20">
        <f>[1]Mandamenti!D25</f>
        <v>4068</v>
      </c>
      <c r="D23" s="55">
        <f>C23/$C$20</f>
        <v>0.49670329670329672</v>
      </c>
      <c r="E23" s="41">
        <f>[1]Mandamenti!D25-[1]Mandamenti!C25</f>
        <v>9</v>
      </c>
      <c r="F23" s="20">
        <f>[1]Mandamenti!F25</f>
        <v>2263</v>
      </c>
      <c r="G23" s="55">
        <f t="shared" si="0"/>
        <v>0.47914461147575693</v>
      </c>
      <c r="H23" s="41">
        <f>[1]Mandamenti!F25-[1]Mandamenti!E25</f>
        <v>-16</v>
      </c>
      <c r="I23" s="20">
        <f>[1]Mandamenti!H25</f>
        <v>20924</v>
      </c>
      <c r="J23" s="55">
        <f t="shared" si="1"/>
        <v>0.51765171569233814</v>
      </c>
      <c r="K23" s="41">
        <f>[1]Mandamenti!H25-[1]Mandamenti!G25</f>
        <v>-52</v>
      </c>
      <c r="L23" s="20">
        <f>[1]Mandamenti!J25</f>
        <v>1345</v>
      </c>
      <c r="M23" s="55">
        <f t="shared" si="2"/>
        <v>0.46411318150448583</v>
      </c>
      <c r="N23" s="41">
        <f>[1]Mandamenti!J25-[1]Mandamenti!I25</f>
        <v>-7</v>
      </c>
    </row>
    <row r="24" spans="2:14" ht="14.25" x14ac:dyDescent="0.25">
      <c r="B24" s="1"/>
      <c r="C24" s="42"/>
      <c r="D24" s="16"/>
      <c r="E24" s="16"/>
      <c r="F24" s="42"/>
      <c r="H24" s="19"/>
      <c r="I24" s="16"/>
      <c r="L24" s="16"/>
    </row>
    <row r="25" spans="2:14" x14ac:dyDescent="0.25">
      <c r="D25" s="194"/>
      <c r="E25" s="194"/>
      <c r="F25" s="194"/>
      <c r="G25" s="1"/>
      <c r="H25" s="194"/>
      <c r="I25" s="194"/>
    </row>
    <row r="26" spans="2:14" ht="42.75" customHeight="1" x14ac:dyDescent="0.25">
      <c r="B26" s="430" t="s">
        <v>289</v>
      </c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</row>
    <row r="27" spans="2:14" ht="14.25" thickBot="1" x14ac:dyDescent="0.3">
      <c r="D27" s="194"/>
      <c r="E27" s="194"/>
      <c r="F27" s="194"/>
      <c r="G27" s="1"/>
      <c r="H27" s="194"/>
      <c r="I27" s="194"/>
    </row>
    <row r="28" spans="2:14" ht="19.5" customHeight="1" thickBot="1" x14ac:dyDescent="0.3">
      <c r="B28" s="415" t="s">
        <v>177</v>
      </c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7"/>
    </row>
    <row r="29" spans="2:14" x14ac:dyDescent="0.25">
      <c r="D29" s="194"/>
      <c r="E29" s="194"/>
      <c r="F29" s="194"/>
      <c r="G29" s="1"/>
      <c r="H29" s="194"/>
      <c r="I29" s="194"/>
    </row>
    <row r="30" spans="2:14" x14ac:dyDescent="0.25">
      <c r="C30" s="458" t="s">
        <v>172</v>
      </c>
      <c r="D30" s="459"/>
      <c r="E30" s="460"/>
      <c r="F30" s="458" t="s">
        <v>173</v>
      </c>
      <c r="G30" s="459"/>
      <c r="H30" s="460"/>
      <c r="I30" s="458" t="s">
        <v>69</v>
      </c>
      <c r="J30" s="459"/>
      <c r="K30" s="460"/>
      <c r="L30" s="458" t="s">
        <v>174</v>
      </c>
      <c r="M30" s="459"/>
      <c r="N30" s="460"/>
    </row>
    <row r="31" spans="2:14" ht="14.25" thickBot="1" x14ac:dyDescent="0.3">
      <c r="C31" s="461"/>
      <c r="D31" s="462"/>
      <c r="E31" s="463"/>
      <c r="F31" s="461"/>
      <c r="G31" s="462"/>
      <c r="H31" s="463"/>
      <c r="I31" s="464"/>
      <c r="J31" s="465"/>
      <c r="K31" s="466"/>
      <c r="L31" s="464"/>
      <c r="M31" s="465"/>
      <c r="N31" s="466"/>
    </row>
    <row r="32" spans="2:14" ht="14.25" customHeight="1" x14ac:dyDescent="0.25">
      <c r="B32" s="433" t="s">
        <v>45</v>
      </c>
      <c r="C32" s="456" t="s">
        <v>278</v>
      </c>
      <c r="D32" s="452" t="s">
        <v>290</v>
      </c>
      <c r="E32" s="454" t="s">
        <v>280</v>
      </c>
      <c r="F32" s="456" t="s">
        <v>278</v>
      </c>
      <c r="G32" s="452" t="s">
        <v>290</v>
      </c>
      <c r="H32" s="454" t="s">
        <v>280</v>
      </c>
      <c r="I32" s="456" t="s">
        <v>278</v>
      </c>
      <c r="J32" s="452" t="s">
        <v>290</v>
      </c>
      <c r="K32" s="454" t="s">
        <v>280</v>
      </c>
      <c r="L32" s="456" t="s">
        <v>278</v>
      </c>
      <c r="M32" s="452" t="s">
        <v>290</v>
      </c>
      <c r="N32" s="454" t="s">
        <v>280</v>
      </c>
    </row>
    <row r="33" spans="2:39" ht="20.25" customHeight="1" x14ac:dyDescent="0.25">
      <c r="B33" s="434"/>
      <c r="C33" s="457"/>
      <c r="D33" s="453"/>
      <c r="E33" s="455"/>
      <c r="F33" s="457"/>
      <c r="G33" s="453"/>
      <c r="H33" s="455"/>
      <c r="I33" s="457"/>
      <c r="J33" s="453"/>
      <c r="K33" s="455"/>
      <c r="L33" s="457"/>
      <c r="M33" s="453"/>
      <c r="N33" s="455"/>
    </row>
    <row r="34" spans="2:39" ht="23.25" customHeight="1" x14ac:dyDescent="0.25">
      <c r="B34" s="21" t="s">
        <v>46</v>
      </c>
      <c r="C34" s="7">
        <f>[1]Mandamenti!D36</f>
        <v>10049</v>
      </c>
      <c r="D34" s="249">
        <f>C34/$C$34</f>
        <v>1</v>
      </c>
      <c r="E34" s="39">
        <f>[1]Mandamenti!D36-[1]Mandamenti!C36</f>
        <v>-66</v>
      </c>
      <c r="F34" s="7">
        <f>[1]Mandamenti!F36</f>
        <v>6011</v>
      </c>
      <c r="G34" s="249">
        <f>F34/$F$34</f>
        <v>1</v>
      </c>
      <c r="H34" s="39">
        <f>[1]Mandamenti!F36-[1]Mandamenti!E36</f>
        <v>-28</v>
      </c>
      <c r="I34" s="7">
        <f>[1]Mandamenti!H36</f>
        <v>50668</v>
      </c>
      <c r="J34" s="249">
        <f>I34/$I$34</f>
        <v>1</v>
      </c>
      <c r="K34" s="39">
        <f>[1]Mandamenti!H36-[1]Mandamenti!G36</f>
        <v>-357</v>
      </c>
      <c r="L34" s="7">
        <f>[1]Mandamenti!J36</f>
        <v>3487</v>
      </c>
      <c r="M34" s="249">
        <f>L34/$L$34</f>
        <v>1</v>
      </c>
      <c r="N34" s="39">
        <f>[1]Mandamenti!J36-[1]Mandamenti!I36</f>
        <v>-28</v>
      </c>
    </row>
    <row r="35" spans="2:39" ht="15.75" customHeight="1" x14ac:dyDescent="0.25">
      <c r="B35" s="23" t="s">
        <v>15</v>
      </c>
      <c r="C35" s="10">
        <f>[1]Mandamenti!D37</f>
        <v>6838</v>
      </c>
      <c r="D35" s="63">
        <f>C35/$C$34</f>
        <v>0.68046571798188871</v>
      </c>
      <c r="E35" s="40">
        <f>[1]Mandamenti!D37-[1]Mandamenti!C37</f>
        <v>-55</v>
      </c>
      <c r="F35" s="10">
        <f>[1]Mandamenti!F37</f>
        <v>4094</v>
      </c>
      <c r="G35" s="63">
        <f>F35/$F$34</f>
        <v>0.68108467809016804</v>
      </c>
      <c r="H35" s="40">
        <f>[1]Mandamenti!F37-[1]Mandamenti!E37</f>
        <v>-23</v>
      </c>
      <c r="I35" s="10">
        <f>[1]Mandamenti!H37</f>
        <v>34484</v>
      </c>
      <c r="J35" s="63">
        <f>I35/$I$34</f>
        <v>0.68058735296439565</v>
      </c>
      <c r="K35" s="40">
        <f>[1]Mandamenti!H37-[1]Mandamenti!G37</f>
        <v>-260</v>
      </c>
      <c r="L35" s="10">
        <f>[1]Mandamenti!J37</f>
        <v>2269</v>
      </c>
      <c r="M35" s="63">
        <f>L35/$L$34</f>
        <v>0.65070260969314597</v>
      </c>
      <c r="N35" s="40">
        <f>[1]Mandamenti!J37-[1]Mandamenti!I37</f>
        <v>-19</v>
      </c>
    </row>
    <row r="36" spans="2:39" ht="15.75" customHeight="1" x14ac:dyDescent="0.25">
      <c r="B36" s="23" t="s">
        <v>16</v>
      </c>
      <c r="C36" s="10">
        <f>[1]Mandamenti!D38</f>
        <v>3211</v>
      </c>
      <c r="D36" s="63">
        <f>C36/$C$34</f>
        <v>0.31953428201811124</v>
      </c>
      <c r="E36" s="40">
        <f>[1]Mandamenti!D38-[1]Mandamenti!C38</f>
        <v>-11</v>
      </c>
      <c r="F36" s="10">
        <f>[1]Mandamenti!F38</f>
        <v>1917</v>
      </c>
      <c r="G36" s="63">
        <f>F36/$F$34</f>
        <v>0.31891532190983196</v>
      </c>
      <c r="H36" s="40">
        <f>[1]Mandamenti!F38-[1]Mandamenti!E38</f>
        <v>-5</v>
      </c>
      <c r="I36" s="10">
        <f>[1]Mandamenti!H38</f>
        <v>16184</v>
      </c>
      <c r="J36" s="63">
        <f>I36/$I$34</f>
        <v>0.31941264703560435</v>
      </c>
      <c r="K36" s="40">
        <f>[1]Mandamenti!H38-[1]Mandamenti!G38</f>
        <v>-97</v>
      </c>
      <c r="L36" s="10">
        <f>[1]Mandamenti!J38</f>
        <v>1218</v>
      </c>
      <c r="M36" s="63">
        <f>L36/$L$34</f>
        <v>0.34929739030685403</v>
      </c>
      <c r="N36" s="40">
        <f>[1]Mandamenti!J38-[1]Mandamenti!I38</f>
        <v>-9</v>
      </c>
    </row>
    <row r="37" spans="2:39" ht="15.75" customHeight="1" x14ac:dyDescent="0.25">
      <c r="B37" s="23"/>
      <c r="C37" s="10"/>
      <c r="D37" s="63"/>
      <c r="E37" s="40"/>
      <c r="F37" s="10"/>
      <c r="G37" s="63"/>
      <c r="H37" s="40"/>
      <c r="I37" s="10"/>
      <c r="J37" s="63"/>
      <c r="K37" s="40"/>
      <c r="L37" s="10"/>
      <c r="M37" s="63"/>
      <c r="N37" s="40"/>
    </row>
    <row r="38" spans="2:39" ht="15.75" customHeight="1" x14ac:dyDescent="0.25">
      <c r="B38" s="23" t="s">
        <v>17</v>
      </c>
      <c r="C38" s="10">
        <f>[1]Mandamenti!D40</f>
        <v>497</v>
      </c>
      <c r="D38" s="63">
        <f>C38/$C$34</f>
        <v>4.9457657478356058E-2</v>
      </c>
      <c r="E38" s="40">
        <f>[1]Mandamenti!D40-[1]Mandamenti!C40</f>
        <v>14</v>
      </c>
      <c r="F38" s="10">
        <f>[1]Mandamenti!F40</f>
        <v>233</v>
      </c>
      <c r="G38" s="63">
        <f>F38/$F$34</f>
        <v>3.8762269173182498E-2</v>
      </c>
      <c r="H38" s="40">
        <f>[1]Mandamenti!F40-[1]Mandamenti!E40</f>
        <v>1</v>
      </c>
      <c r="I38" s="10">
        <f>[1]Mandamenti!H40</f>
        <v>1989</v>
      </c>
      <c r="J38" s="63">
        <f>I38/$I$34</f>
        <v>3.9255545906686666E-2</v>
      </c>
      <c r="K38" s="40">
        <f>[1]Mandamenti!H40-[1]Mandamenti!G40</f>
        <v>87</v>
      </c>
      <c r="L38" s="10">
        <f>[1]Mandamenti!J40</f>
        <v>135</v>
      </c>
      <c r="M38" s="63">
        <f>L38/$L$34</f>
        <v>3.8715227989675936E-2</v>
      </c>
      <c r="N38" s="40">
        <f>[1]Mandamenti!J40-[1]Mandamenti!I40</f>
        <v>7</v>
      </c>
    </row>
    <row r="39" spans="2:39" ht="14.25" customHeight="1" x14ac:dyDescent="0.25">
      <c r="B39" s="23" t="s">
        <v>18</v>
      </c>
      <c r="C39" s="10">
        <f>[1]Mandamenti!D41</f>
        <v>9552</v>
      </c>
      <c r="D39" s="63">
        <f>C39/$C$34</f>
        <v>0.95054234252164393</v>
      </c>
      <c r="E39" s="40">
        <f>[1]Mandamenti!D41-[1]Mandamenti!C41</f>
        <v>-80</v>
      </c>
      <c r="F39" s="10">
        <f>[1]Mandamenti!F41</f>
        <v>5778</v>
      </c>
      <c r="G39" s="63">
        <f>F39/$F$34</f>
        <v>0.96123773082681752</v>
      </c>
      <c r="H39" s="40">
        <f>[1]Mandamenti!F41-[1]Mandamenti!E41</f>
        <v>-29</v>
      </c>
      <c r="I39" s="10">
        <f>[1]Mandamenti!H41</f>
        <v>48677</v>
      </c>
      <c r="J39" s="63">
        <f>I39/$I$34</f>
        <v>0.96070498144785665</v>
      </c>
      <c r="K39" s="40">
        <f>[1]Mandamenti!H41-[1]Mandamenti!G41</f>
        <v>-444</v>
      </c>
      <c r="L39" s="10">
        <f>[1]Mandamenti!J41</f>
        <v>3352</v>
      </c>
      <c r="M39" s="63">
        <f>L39/$L$34</f>
        <v>0.96128477201032403</v>
      </c>
      <c r="N39" s="40">
        <f>[1]Mandamenti!J41-[1]Mandamenti!I41</f>
        <v>-35</v>
      </c>
    </row>
    <row r="40" spans="2:39" ht="19.5" customHeight="1" x14ac:dyDescent="0.25">
      <c r="B40" s="23"/>
      <c r="C40" s="10"/>
      <c r="D40" s="63"/>
      <c r="E40" s="40"/>
      <c r="F40" s="10"/>
      <c r="G40" s="63"/>
      <c r="H40" s="40"/>
      <c r="I40" s="10"/>
      <c r="J40" s="63"/>
      <c r="K40" s="40"/>
      <c r="L40" s="10"/>
      <c r="M40" s="63"/>
      <c r="N40" s="40"/>
    </row>
    <row r="41" spans="2:39" ht="14.25" x14ac:dyDescent="0.25">
      <c r="B41" s="23" t="s">
        <v>22</v>
      </c>
      <c r="C41" s="10">
        <f>[1]Mandamenti!D43</f>
        <v>9037</v>
      </c>
      <c r="D41" s="63">
        <f>C41/$C$34</f>
        <v>0.89929346203602345</v>
      </c>
      <c r="E41" s="40">
        <f>[1]Mandamenti!D43-[1]Mandamenti!C43</f>
        <v>-67</v>
      </c>
      <c r="F41" s="10">
        <f>[1]Mandamenti!F43</f>
        <v>5342</v>
      </c>
      <c r="G41" s="63">
        <f>F41/$F$34</f>
        <v>0.88870404258858759</v>
      </c>
      <c r="H41" s="40">
        <f>[1]Mandamenti!F43-[1]Mandamenti!E43</f>
        <v>-15</v>
      </c>
      <c r="I41" s="10">
        <f>[1]Mandamenti!H43</f>
        <v>45557</v>
      </c>
      <c r="J41" s="63">
        <f>I41/$I$34</f>
        <v>0.89912765453540699</v>
      </c>
      <c r="K41" s="40">
        <f>[1]Mandamenti!H43-[1]Mandamenti!G43</f>
        <v>-341</v>
      </c>
      <c r="L41" s="10">
        <f>[1]Mandamenti!J43</f>
        <v>3119</v>
      </c>
      <c r="M41" s="63">
        <f>L41/$L$34</f>
        <v>0.89446515629480927</v>
      </c>
      <c r="N41" s="40">
        <f>[1]Mandamenti!J43-[1]Mandamenti!I43</f>
        <v>-23</v>
      </c>
    </row>
    <row r="42" spans="2:39" ht="15" thickBot="1" x14ac:dyDescent="0.3">
      <c r="B42" s="24" t="s">
        <v>23</v>
      </c>
      <c r="C42" s="20">
        <f>[1]Mandamenti!D44</f>
        <v>1012</v>
      </c>
      <c r="D42" s="62">
        <f>C42/$C$34</f>
        <v>0.10070653796397651</v>
      </c>
      <c r="E42" s="213">
        <f>[1]Mandamenti!D44-[1]Mandamenti!C44</f>
        <v>1</v>
      </c>
      <c r="F42" s="20">
        <f>[1]Mandamenti!F44</f>
        <v>669</v>
      </c>
      <c r="G42" s="62">
        <f>F42/$F$34</f>
        <v>0.11129595741141241</v>
      </c>
      <c r="H42" s="213">
        <f>[1]Mandamenti!F44-[1]Mandamenti!E44</f>
        <v>-13</v>
      </c>
      <c r="I42" s="20">
        <f>[1]Mandamenti!H44</f>
        <v>5111</v>
      </c>
      <c r="J42" s="62">
        <f>I42/$I$34</f>
        <v>0.10087234546459303</v>
      </c>
      <c r="K42" s="213">
        <f>[1]Mandamenti!H44-[1]Mandamenti!G44</f>
        <v>-16</v>
      </c>
      <c r="L42" s="20">
        <f>[1]Mandamenti!J44</f>
        <v>368</v>
      </c>
      <c r="M42" s="62">
        <f>L42/$L$34</f>
        <v>0.10553484370519071</v>
      </c>
      <c r="N42" s="41">
        <f>[1]Mandamenti!J44-[1]Mandamenti!I44</f>
        <v>-5</v>
      </c>
    </row>
    <row r="43" spans="2:39" x14ac:dyDescent="0.15">
      <c r="B43" s="289" t="s">
        <v>277</v>
      </c>
    </row>
    <row r="44" spans="2:39" x14ac:dyDescent="0.25">
      <c r="D44" s="194"/>
      <c r="E44" s="194"/>
      <c r="F44" s="194"/>
      <c r="G44" s="1"/>
      <c r="H44" s="194"/>
      <c r="I44" s="194"/>
    </row>
    <row r="45" spans="2:39" ht="65.25" customHeight="1" x14ac:dyDescent="0.25">
      <c r="B45" s="430" t="s">
        <v>285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</row>
    <row r="46" spans="2:39" ht="14.25" thickBot="1" x14ac:dyDescent="0.3">
      <c r="D46" s="194"/>
      <c r="E46" s="194"/>
      <c r="F46" s="194"/>
      <c r="G46" s="1"/>
      <c r="H46" s="194"/>
      <c r="I46" s="194"/>
    </row>
    <row r="47" spans="2:39" ht="19.5" customHeight="1" thickBot="1" x14ac:dyDescent="0.3">
      <c r="B47" s="415" t="s">
        <v>179</v>
      </c>
      <c r="C47" s="416"/>
      <c r="D47" s="416"/>
      <c r="E47" s="416"/>
      <c r="F47" s="416"/>
      <c r="G47" s="416"/>
      <c r="H47" s="417"/>
      <c r="I47" s="253"/>
      <c r="J47" s="253"/>
      <c r="P47" s="251"/>
      <c r="Q47" s="251"/>
      <c r="R47" s="251"/>
      <c r="S47" s="251"/>
      <c r="T47" s="251"/>
    </row>
    <row r="48" spans="2:39" s="72" customFormat="1" ht="14.25" x14ac:dyDescent="0.25">
      <c r="I48" s="253"/>
      <c r="J48" s="253"/>
      <c r="L48" s="248"/>
      <c r="M48" s="248"/>
      <c r="N48" s="247"/>
      <c r="O48" s="247"/>
      <c r="P48" s="251"/>
      <c r="Q48" s="251"/>
      <c r="R48" s="251"/>
      <c r="S48" s="251"/>
      <c r="T48" s="25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72" customFormat="1" ht="32.25" customHeight="1" thickBot="1" x14ac:dyDescent="0.3">
      <c r="B49" s="443" t="s">
        <v>58</v>
      </c>
      <c r="C49" s="437" t="s">
        <v>26</v>
      </c>
      <c r="D49" s="439"/>
      <c r="E49" s="437" t="s">
        <v>27</v>
      </c>
      <c r="F49" s="439"/>
      <c r="G49" s="440" t="s">
        <v>35</v>
      </c>
      <c r="H49" s="439"/>
      <c r="I49" s="253"/>
      <c r="J49" s="253"/>
      <c r="K49" s="2"/>
      <c r="L49" s="436" t="s">
        <v>58</v>
      </c>
      <c r="M49" s="382" t="s">
        <v>84</v>
      </c>
      <c r="N49" s="382" t="s">
        <v>85</v>
      </c>
      <c r="O49" s="383" t="s">
        <v>35</v>
      </c>
      <c r="P49" s="251"/>
      <c r="Q49" s="251"/>
      <c r="R49" s="251"/>
      <c r="S49" s="251"/>
      <c r="T49" s="25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32.25" customHeight="1" x14ac:dyDescent="0.25">
      <c r="B50" s="442"/>
      <c r="C50" s="66" t="s">
        <v>278</v>
      </c>
      <c r="D50" s="36" t="s">
        <v>280</v>
      </c>
      <c r="E50" s="66" t="s">
        <v>278</v>
      </c>
      <c r="F50" s="36" t="s">
        <v>280</v>
      </c>
      <c r="G50" s="66" t="s">
        <v>278</v>
      </c>
      <c r="H50" s="35" t="s">
        <v>281</v>
      </c>
      <c r="I50" s="251"/>
      <c r="J50" s="251"/>
      <c r="K50" s="371"/>
      <c r="L50" s="448"/>
      <c r="M50" s="385" t="s">
        <v>282</v>
      </c>
      <c r="N50" s="385" t="s">
        <v>282</v>
      </c>
      <c r="O50" s="385" t="s">
        <v>282</v>
      </c>
      <c r="P50" s="251"/>
      <c r="Q50" s="251"/>
      <c r="R50" s="251"/>
      <c r="S50" s="251"/>
      <c r="T50" s="251"/>
    </row>
    <row r="51" spans="2:39" s="72" customFormat="1" ht="27" customHeight="1" x14ac:dyDescent="0.25">
      <c r="B51" s="88" t="s">
        <v>57</v>
      </c>
      <c r="C51" s="91">
        <v>20365</v>
      </c>
      <c r="D51" s="51">
        <f>C51-M51</f>
        <v>-2180</v>
      </c>
      <c r="E51" s="85">
        <v>20975</v>
      </c>
      <c r="F51" s="51">
        <f>E51-N51</f>
        <v>115</v>
      </c>
      <c r="G51" s="85">
        <f>C51-E51</f>
        <v>-610</v>
      </c>
      <c r="H51" s="73">
        <f>G51-O51</f>
        <v>-2295</v>
      </c>
      <c r="I51" s="253"/>
      <c r="J51" s="253"/>
      <c r="L51" s="389" t="s">
        <v>57</v>
      </c>
      <c r="M51" s="390">
        <v>22545</v>
      </c>
      <c r="N51" s="391">
        <v>20860</v>
      </c>
      <c r="O51" s="391">
        <f t="shared" ref="O51:O55" si="3">M51-N51</f>
        <v>1685</v>
      </c>
      <c r="P51" s="251"/>
      <c r="Q51" s="251"/>
      <c r="R51" s="251"/>
      <c r="S51" s="251"/>
      <c r="T51" s="25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s="72" customFormat="1" ht="14.25" x14ac:dyDescent="0.25">
      <c r="B52" s="23" t="s">
        <v>169</v>
      </c>
      <c r="C52" s="83">
        <v>2860</v>
      </c>
      <c r="D52" s="51">
        <f>C52-M52</f>
        <v>-265</v>
      </c>
      <c r="E52" s="83">
        <v>2810</v>
      </c>
      <c r="F52" s="51">
        <f>E52-N52</f>
        <v>90</v>
      </c>
      <c r="G52" s="86">
        <f>C52-E52</f>
        <v>50</v>
      </c>
      <c r="H52" s="73">
        <f>G52-O52</f>
        <v>-355</v>
      </c>
      <c r="I52" s="253"/>
      <c r="J52" s="253"/>
      <c r="L52" s="387" t="s">
        <v>169</v>
      </c>
      <c r="M52" s="388">
        <v>3125</v>
      </c>
      <c r="N52" s="388">
        <v>2720</v>
      </c>
      <c r="O52" s="391">
        <f t="shared" si="3"/>
        <v>405</v>
      </c>
      <c r="P52" s="251"/>
      <c r="Q52" s="251"/>
      <c r="R52" s="251"/>
      <c r="S52" s="251"/>
      <c r="T52" s="25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s="72" customFormat="1" ht="14.25" x14ac:dyDescent="0.25">
      <c r="B53" s="23" t="s">
        <v>170</v>
      </c>
      <c r="C53" s="83">
        <v>1895</v>
      </c>
      <c r="D53" s="51">
        <f>C53-M53</f>
        <v>-545</v>
      </c>
      <c r="E53" s="83">
        <v>2380</v>
      </c>
      <c r="F53" s="51">
        <f>E53-N53</f>
        <v>-215</v>
      </c>
      <c r="G53" s="86">
        <f>C53-E53</f>
        <v>-485</v>
      </c>
      <c r="H53" s="73">
        <f>G53-O53</f>
        <v>-330</v>
      </c>
      <c r="I53" s="253"/>
      <c r="J53" s="253"/>
      <c r="L53" s="387" t="s">
        <v>170</v>
      </c>
      <c r="M53" s="388">
        <v>2440</v>
      </c>
      <c r="N53" s="388">
        <v>2595</v>
      </c>
      <c r="O53" s="391">
        <f t="shared" si="3"/>
        <v>-155</v>
      </c>
      <c r="P53" s="251"/>
      <c r="Q53" s="251"/>
      <c r="R53" s="251"/>
      <c r="S53" s="251"/>
      <c r="T53" s="25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4.25" x14ac:dyDescent="0.25">
      <c r="B54" s="23" t="s">
        <v>3</v>
      </c>
      <c r="C54" s="83">
        <v>14800</v>
      </c>
      <c r="D54" s="51">
        <f>C54-M54</f>
        <v>-1155</v>
      </c>
      <c r="E54" s="83">
        <v>15040</v>
      </c>
      <c r="F54" s="51">
        <f>E54-N54</f>
        <v>465</v>
      </c>
      <c r="G54" s="86">
        <f>C54-E54</f>
        <v>-240</v>
      </c>
      <c r="H54" s="73">
        <f>G54-O54</f>
        <v>-1620</v>
      </c>
      <c r="I54" s="253"/>
      <c r="J54" s="253"/>
      <c r="L54" s="387" t="s">
        <v>3</v>
      </c>
      <c r="M54" s="388">
        <v>15955</v>
      </c>
      <c r="N54" s="388">
        <v>14575</v>
      </c>
      <c r="O54" s="391">
        <f t="shared" si="3"/>
        <v>1380</v>
      </c>
      <c r="P54" s="251"/>
      <c r="Q54" s="251"/>
      <c r="R54" s="251"/>
      <c r="S54" s="251"/>
      <c r="T54" s="25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5" thickBot="1" x14ac:dyDescent="0.3">
      <c r="B55" s="24" t="s">
        <v>171</v>
      </c>
      <c r="C55" s="84">
        <v>815</v>
      </c>
      <c r="D55" s="197">
        <f>C55-M55</f>
        <v>-215</v>
      </c>
      <c r="E55" s="84">
        <v>750</v>
      </c>
      <c r="F55" s="197">
        <f>E55-N55</f>
        <v>-220</v>
      </c>
      <c r="G55" s="87">
        <f>C55-E55</f>
        <v>65</v>
      </c>
      <c r="H55" s="105">
        <f>G55-O55</f>
        <v>5</v>
      </c>
      <c r="I55" s="253"/>
      <c r="J55" s="253"/>
      <c r="L55" s="387" t="s">
        <v>171</v>
      </c>
      <c r="M55" s="388">
        <v>1030</v>
      </c>
      <c r="N55" s="388">
        <v>970</v>
      </c>
      <c r="O55" s="391">
        <f t="shared" si="3"/>
        <v>60</v>
      </c>
      <c r="P55" s="251"/>
      <c r="Q55" s="251"/>
      <c r="R55" s="251"/>
      <c r="S55" s="251"/>
      <c r="T55" s="25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14.25" x14ac:dyDescent="0.25">
      <c r="I56" s="253"/>
      <c r="J56" s="253"/>
      <c r="L56" s="248"/>
      <c r="M56" s="248"/>
      <c r="N56" s="247"/>
      <c r="O56" s="247"/>
      <c r="P56" s="251"/>
      <c r="Q56" s="251"/>
      <c r="R56" s="251"/>
      <c r="S56" s="251"/>
      <c r="T56" s="25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s="72" customFormat="1" ht="32.25" customHeight="1" thickBot="1" x14ac:dyDescent="0.3">
      <c r="B57" s="443" t="s">
        <v>60</v>
      </c>
      <c r="C57" s="437" t="s">
        <v>26</v>
      </c>
      <c r="D57" s="439"/>
      <c r="E57" s="437" t="s">
        <v>27</v>
      </c>
      <c r="F57" s="439"/>
      <c r="G57" s="440" t="s">
        <v>35</v>
      </c>
      <c r="H57" s="439"/>
      <c r="I57" s="253"/>
      <c r="J57" s="253"/>
      <c r="K57" s="2"/>
      <c r="L57" s="436" t="s">
        <v>60</v>
      </c>
      <c r="M57" s="382" t="s">
        <v>84</v>
      </c>
      <c r="N57" s="382" t="s">
        <v>85</v>
      </c>
      <c r="O57" s="383" t="s">
        <v>35</v>
      </c>
      <c r="P57" s="251"/>
      <c r="Q57" s="251"/>
      <c r="R57" s="251"/>
      <c r="S57" s="251"/>
      <c r="T57" s="25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x14ac:dyDescent="0.25">
      <c r="B58" s="442"/>
      <c r="C58" s="66" t="s">
        <v>278</v>
      </c>
      <c r="D58" s="36" t="s">
        <v>280</v>
      </c>
      <c r="E58" s="66" t="s">
        <v>278</v>
      </c>
      <c r="F58" s="36" t="s">
        <v>280</v>
      </c>
      <c r="G58" s="66" t="s">
        <v>278</v>
      </c>
      <c r="H58" s="35" t="s">
        <v>281</v>
      </c>
      <c r="I58" s="253"/>
      <c r="J58" s="253"/>
      <c r="K58" s="371"/>
      <c r="L58" s="448"/>
      <c r="M58" s="385" t="s">
        <v>282</v>
      </c>
      <c r="N58" s="385" t="s">
        <v>282</v>
      </c>
      <c r="O58" s="385" t="s">
        <v>282</v>
      </c>
      <c r="P58" s="251"/>
      <c r="Q58" s="251"/>
      <c r="R58" s="251"/>
      <c r="S58" s="251"/>
      <c r="T58" s="251"/>
    </row>
    <row r="59" spans="2:39" s="72" customFormat="1" ht="27" customHeight="1" x14ac:dyDescent="0.25">
      <c r="B59" s="88" t="s">
        <v>57</v>
      </c>
      <c r="C59" s="91">
        <v>1960</v>
      </c>
      <c r="D59" s="51">
        <f>C59-M59</f>
        <v>-280</v>
      </c>
      <c r="E59" s="85">
        <v>1975</v>
      </c>
      <c r="F59" s="51">
        <f>E59-N59</f>
        <v>150</v>
      </c>
      <c r="G59" s="85">
        <f>C59-E59</f>
        <v>-15</v>
      </c>
      <c r="H59" s="73">
        <f>G59-O59</f>
        <v>-430</v>
      </c>
      <c r="I59" s="253"/>
      <c r="J59" s="253"/>
      <c r="L59" s="389" t="s">
        <v>57</v>
      </c>
      <c r="M59" s="390">
        <v>2240</v>
      </c>
      <c r="N59" s="391">
        <v>1825</v>
      </c>
      <c r="O59" s="391">
        <f>M59-N59</f>
        <v>415</v>
      </c>
      <c r="P59" s="251"/>
      <c r="Q59" s="251"/>
      <c r="R59" s="251"/>
      <c r="S59" s="251"/>
      <c r="T59" s="25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s="72" customFormat="1" ht="14.25" x14ac:dyDescent="0.25">
      <c r="B60" s="23" t="s">
        <v>169</v>
      </c>
      <c r="C60" s="83">
        <v>360</v>
      </c>
      <c r="D60" s="51">
        <f>C60-M60</f>
        <v>-45</v>
      </c>
      <c r="E60" s="83">
        <v>355</v>
      </c>
      <c r="F60" s="51">
        <f>E60-N60</f>
        <v>25</v>
      </c>
      <c r="G60" s="86">
        <f>C60-E60</f>
        <v>5</v>
      </c>
      <c r="H60" s="73">
        <f>G60-O60</f>
        <v>-70</v>
      </c>
      <c r="I60" s="253"/>
      <c r="J60" s="253"/>
      <c r="L60" s="387" t="s">
        <v>169</v>
      </c>
      <c r="M60" s="388">
        <v>405</v>
      </c>
      <c r="N60" s="388">
        <v>330</v>
      </c>
      <c r="O60" s="391">
        <f t="shared" ref="O60:O63" si="4">M60-N60</f>
        <v>75</v>
      </c>
      <c r="P60" s="251"/>
      <c r="Q60" s="251"/>
      <c r="R60" s="251"/>
      <c r="S60" s="251"/>
      <c r="T60" s="25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s="72" customFormat="1" ht="14.25" x14ac:dyDescent="0.25">
      <c r="B61" s="23" t="s">
        <v>170</v>
      </c>
      <c r="C61" s="83">
        <v>155</v>
      </c>
      <c r="D61" s="51">
        <f>C61-M61</f>
        <v>-15</v>
      </c>
      <c r="E61" s="83">
        <v>140</v>
      </c>
      <c r="F61" s="51">
        <f>E61-N61</f>
        <v>0</v>
      </c>
      <c r="G61" s="86">
        <f>C61-E61</f>
        <v>15</v>
      </c>
      <c r="H61" s="73">
        <f>G61-O61</f>
        <v>-15</v>
      </c>
      <c r="I61" s="253"/>
      <c r="J61" s="253"/>
      <c r="L61" s="387" t="s">
        <v>170</v>
      </c>
      <c r="M61" s="388">
        <v>170</v>
      </c>
      <c r="N61" s="388">
        <v>140</v>
      </c>
      <c r="O61" s="391">
        <f t="shared" si="4"/>
        <v>30</v>
      </c>
      <c r="P61" s="251"/>
      <c r="Q61" s="251"/>
      <c r="R61" s="251"/>
      <c r="S61" s="251"/>
      <c r="T61" s="25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s="72" customFormat="1" ht="14.25" x14ac:dyDescent="0.25">
      <c r="B62" s="23" t="s">
        <v>3</v>
      </c>
      <c r="C62" s="83">
        <v>1305</v>
      </c>
      <c r="D62" s="51">
        <f>C62-M62</f>
        <v>-210</v>
      </c>
      <c r="E62" s="83">
        <v>1375</v>
      </c>
      <c r="F62" s="51">
        <f>E62-N62</f>
        <v>145</v>
      </c>
      <c r="G62" s="86">
        <f>C62-E62</f>
        <v>-70</v>
      </c>
      <c r="H62" s="73">
        <f>G62-O62</f>
        <v>-355</v>
      </c>
      <c r="I62" s="253"/>
      <c r="J62" s="253"/>
      <c r="L62" s="387" t="s">
        <v>3</v>
      </c>
      <c r="M62" s="388">
        <v>1515</v>
      </c>
      <c r="N62" s="388">
        <v>1230</v>
      </c>
      <c r="O62" s="391">
        <f t="shared" si="4"/>
        <v>285</v>
      </c>
      <c r="P62" s="251"/>
      <c r="Q62" s="251"/>
      <c r="R62" s="251"/>
      <c r="S62" s="251"/>
      <c r="T62" s="25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s="72" customFormat="1" ht="15" thickBot="1" x14ac:dyDescent="0.3">
      <c r="B63" s="24" t="s">
        <v>171</v>
      </c>
      <c r="C63" s="84">
        <v>140</v>
      </c>
      <c r="D63" s="197">
        <f>C63-M63</f>
        <v>-15</v>
      </c>
      <c r="E63" s="84">
        <v>110</v>
      </c>
      <c r="F63" s="197">
        <f>E63-N63</f>
        <v>-20</v>
      </c>
      <c r="G63" s="87">
        <f>C63-E63</f>
        <v>30</v>
      </c>
      <c r="H63" s="105">
        <f>G63-O63</f>
        <v>5</v>
      </c>
      <c r="I63" s="253"/>
      <c r="J63" s="253"/>
      <c r="L63" s="387" t="s">
        <v>171</v>
      </c>
      <c r="M63" s="388">
        <v>155</v>
      </c>
      <c r="N63" s="388">
        <v>130</v>
      </c>
      <c r="O63" s="391">
        <f t="shared" si="4"/>
        <v>25</v>
      </c>
      <c r="P63" s="251"/>
      <c r="Q63" s="251"/>
      <c r="R63" s="251"/>
      <c r="S63" s="251"/>
      <c r="T63" s="25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s="72" customFormat="1" ht="14.25" x14ac:dyDescent="0.25">
      <c r="I64" s="253"/>
      <c r="J64" s="253"/>
      <c r="L64" s="248"/>
      <c r="M64" s="248"/>
      <c r="N64" s="248"/>
      <c r="O64" s="248"/>
      <c r="P64" s="253"/>
      <c r="Q64" s="253"/>
      <c r="R64" s="253"/>
      <c r="S64" s="253"/>
      <c r="T64" s="253"/>
    </row>
    <row r="65" spans="2:39" s="72" customFormat="1" ht="32.25" customHeight="1" thickBot="1" x14ac:dyDescent="0.3">
      <c r="B65" s="443" t="s">
        <v>59</v>
      </c>
      <c r="C65" s="437" t="s">
        <v>26</v>
      </c>
      <c r="D65" s="439"/>
      <c r="E65" s="437" t="s">
        <v>27</v>
      </c>
      <c r="F65" s="439"/>
      <c r="G65" s="440" t="s">
        <v>35</v>
      </c>
      <c r="H65" s="439"/>
      <c r="I65" s="253"/>
      <c r="J65" s="253"/>
      <c r="K65" s="2"/>
      <c r="L65" s="436" t="s">
        <v>59</v>
      </c>
      <c r="M65" s="382" t="s">
        <v>84</v>
      </c>
      <c r="N65" s="382" t="s">
        <v>85</v>
      </c>
      <c r="O65" s="383" t="s">
        <v>35</v>
      </c>
      <c r="P65" s="251"/>
      <c r="Q65" s="251"/>
      <c r="R65" s="251"/>
      <c r="S65" s="251"/>
      <c r="T65" s="25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2:39" ht="32.25" customHeight="1" x14ac:dyDescent="0.25">
      <c r="B66" s="442"/>
      <c r="C66" s="66" t="s">
        <v>278</v>
      </c>
      <c r="D66" s="36" t="s">
        <v>280</v>
      </c>
      <c r="E66" s="66" t="s">
        <v>278</v>
      </c>
      <c r="F66" s="36" t="s">
        <v>280</v>
      </c>
      <c r="G66" s="66" t="s">
        <v>278</v>
      </c>
      <c r="H66" s="35" t="s">
        <v>281</v>
      </c>
      <c r="I66" s="253"/>
      <c r="J66" s="253"/>
      <c r="K66" s="371"/>
      <c r="L66" s="448"/>
      <c r="M66" s="385" t="s">
        <v>282</v>
      </c>
      <c r="N66" s="385" t="s">
        <v>282</v>
      </c>
      <c r="O66" s="385" t="s">
        <v>282</v>
      </c>
      <c r="P66" s="251"/>
      <c r="Q66" s="251"/>
      <c r="R66" s="251"/>
      <c r="S66" s="251"/>
      <c r="T66" s="251"/>
    </row>
    <row r="67" spans="2:39" s="72" customFormat="1" ht="27" customHeight="1" x14ac:dyDescent="0.25">
      <c r="B67" s="88" t="s">
        <v>57</v>
      </c>
      <c r="C67" s="91">
        <v>1070</v>
      </c>
      <c r="D67" s="51">
        <f>C67-M67</f>
        <v>180</v>
      </c>
      <c r="E67" s="85">
        <v>805</v>
      </c>
      <c r="F67" s="51">
        <f>E67-N67</f>
        <v>60</v>
      </c>
      <c r="G67" s="85">
        <f>C67-E67</f>
        <v>265</v>
      </c>
      <c r="H67" s="73">
        <f>G67-O67</f>
        <v>120</v>
      </c>
      <c r="I67" s="253"/>
      <c r="J67" s="253"/>
      <c r="L67" s="389" t="s">
        <v>57</v>
      </c>
      <c r="M67" s="390">
        <v>890</v>
      </c>
      <c r="N67" s="391">
        <v>745</v>
      </c>
      <c r="O67" s="391">
        <f t="shared" ref="O67:O71" si="5">M67-N67</f>
        <v>145</v>
      </c>
      <c r="P67" s="251"/>
      <c r="Q67" s="251"/>
      <c r="R67" s="251"/>
      <c r="S67" s="251"/>
      <c r="T67" s="25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s="72" customFormat="1" ht="14.25" x14ac:dyDescent="0.25">
      <c r="B68" s="23" t="s">
        <v>169</v>
      </c>
      <c r="C68" s="83">
        <v>245</v>
      </c>
      <c r="D68" s="51">
        <f>C68-M68</f>
        <v>0</v>
      </c>
      <c r="E68" s="83">
        <v>210</v>
      </c>
      <c r="F68" s="51">
        <f>E68-N68</f>
        <v>-35</v>
      </c>
      <c r="G68" s="86">
        <f>C68-E68</f>
        <v>35</v>
      </c>
      <c r="H68" s="73">
        <f>G68-O68</f>
        <v>35</v>
      </c>
      <c r="I68" s="253"/>
      <c r="J68" s="253"/>
      <c r="L68" s="387" t="s">
        <v>169</v>
      </c>
      <c r="M68" s="388">
        <v>245</v>
      </c>
      <c r="N68" s="388">
        <v>245</v>
      </c>
      <c r="O68" s="391">
        <f t="shared" si="5"/>
        <v>0</v>
      </c>
      <c r="P68" s="251"/>
      <c r="Q68" s="251"/>
      <c r="R68" s="251"/>
      <c r="S68" s="251"/>
      <c r="T68" s="25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s="72" customFormat="1" ht="14.25" x14ac:dyDescent="0.25">
      <c r="B69" s="23" t="s">
        <v>170</v>
      </c>
      <c r="C69" s="83">
        <v>10</v>
      </c>
      <c r="D69" s="51">
        <f>C69-M69</f>
        <v>0</v>
      </c>
      <c r="E69" s="83">
        <v>5</v>
      </c>
      <c r="F69" s="51">
        <f>E69-N69</f>
        <v>0</v>
      </c>
      <c r="G69" s="86">
        <f>C69-E69</f>
        <v>5</v>
      </c>
      <c r="H69" s="73">
        <f>G69-O69</f>
        <v>0</v>
      </c>
      <c r="I69" s="253"/>
      <c r="J69" s="253"/>
      <c r="L69" s="387" t="s">
        <v>170</v>
      </c>
      <c r="M69" s="388">
        <v>10</v>
      </c>
      <c r="N69" s="388">
        <v>5</v>
      </c>
      <c r="O69" s="391">
        <f t="shared" si="5"/>
        <v>5</v>
      </c>
      <c r="P69" s="251"/>
      <c r="Q69" s="251"/>
      <c r="R69" s="251"/>
      <c r="S69" s="251"/>
      <c r="T69" s="25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s="72" customFormat="1" ht="14.25" x14ac:dyDescent="0.25">
      <c r="B70" s="23" t="s">
        <v>3</v>
      </c>
      <c r="C70" s="83">
        <v>790</v>
      </c>
      <c r="D70" s="51">
        <f>C70-M70</f>
        <v>180</v>
      </c>
      <c r="E70" s="83">
        <v>580</v>
      </c>
      <c r="F70" s="51">
        <f>E70-N70</f>
        <v>95</v>
      </c>
      <c r="G70" s="86">
        <f>C70-E70</f>
        <v>210</v>
      </c>
      <c r="H70" s="73">
        <f>G70-O70</f>
        <v>85</v>
      </c>
      <c r="I70" s="253"/>
      <c r="J70" s="253"/>
      <c r="L70" s="387" t="s">
        <v>3</v>
      </c>
      <c r="M70" s="388">
        <v>610</v>
      </c>
      <c r="N70" s="388">
        <v>485</v>
      </c>
      <c r="O70" s="391">
        <f t="shared" si="5"/>
        <v>125</v>
      </c>
      <c r="P70" s="251"/>
      <c r="Q70" s="251"/>
      <c r="R70" s="251"/>
      <c r="S70" s="251"/>
      <c r="T70" s="25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72" customFormat="1" ht="15" thickBot="1" x14ac:dyDescent="0.3">
      <c r="B71" s="24" t="s">
        <v>171</v>
      </c>
      <c r="C71" s="84">
        <v>25</v>
      </c>
      <c r="D71" s="197">
        <f>C71-M71</f>
        <v>5</v>
      </c>
      <c r="E71" s="84">
        <v>5</v>
      </c>
      <c r="F71" s="197">
        <f>E71-N71</f>
        <v>0</v>
      </c>
      <c r="G71" s="87">
        <f>C71-E71</f>
        <v>20</v>
      </c>
      <c r="H71" s="105">
        <f>G71-O71</f>
        <v>5</v>
      </c>
      <c r="I71" s="253"/>
      <c r="J71" s="253"/>
      <c r="L71" s="387" t="s">
        <v>171</v>
      </c>
      <c r="M71" s="388">
        <v>20</v>
      </c>
      <c r="N71" s="388">
        <v>5</v>
      </c>
      <c r="O71" s="391">
        <f t="shared" si="5"/>
        <v>15</v>
      </c>
      <c r="P71" s="251"/>
      <c r="Q71" s="251"/>
      <c r="R71" s="251"/>
      <c r="S71" s="251"/>
      <c r="T71" s="25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ht="14.25" x14ac:dyDescent="0.25">
      <c r="I72" s="253"/>
      <c r="J72" s="253"/>
      <c r="L72" s="247"/>
      <c r="M72" s="247"/>
      <c r="N72" s="247"/>
      <c r="O72" s="247"/>
      <c r="P72" s="251"/>
      <c r="Q72" s="251"/>
      <c r="R72" s="251"/>
      <c r="S72" s="251"/>
      <c r="T72" s="251"/>
    </row>
    <row r="73" spans="2:39" ht="14.25" x14ac:dyDescent="0.25">
      <c r="G73" s="296"/>
      <c r="H73" s="296"/>
      <c r="I73" s="297"/>
      <c r="J73" s="297"/>
      <c r="K73" s="296"/>
      <c r="L73" s="247"/>
      <c r="M73" s="247"/>
      <c r="N73" s="247"/>
      <c r="O73" s="247"/>
      <c r="P73" s="251"/>
      <c r="Q73" s="251"/>
      <c r="R73" s="251"/>
      <c r="S73" s="251"/>
      <c r="T73" s="251"/>
    </row>
    <row r="74" spans="2:39" x14ac:dyDescent="0.25">
      <c r="G74" s="296"/>
      <c r="H74" s="296"/>
      <c r="I74" s="298"/>
      <c r="J74" s="298"/>
      <c r="K74" s="296"/>
      <c r="L74" s="247"/>
      <c r="M74" s="247"/>
      <c r="N74" s="247"/>
      <c r="O74" s="247"/>
      <c r="P74" s="251"/>
      <c r="Q74" s="251"/>
      <c r="R74" s="251"/>
      <c r="S74" s="251"/>
      <c r="T74" s="251"/>
    </row>
    <row r="75" spans="2:39" x14ac:dyDescent="0.25">
      <c r="F75" s="296"/>
      <c r="G75" s="296"/>
      <c r="H75" s="298"/>
      <c r="I75" s="296"/>
      <c r="J75" s="298"/>
      <c r="K75" s="296"/>
      <c r="P75" s="251"/>
      <c r="Q75" s="251"/>
      <c r="R75" s="251"/>
      <c r="S75" s="251"/>
      <c r="T75" s="251"/>
    </row>
    <row r="76" spans="2:39" x14ac:dyDescent="0.25">
      <c r="F76" s="296"/>
      <c r="G76" s="296"/>
      <c r="H76" s="298"/>
      <c r="I76" s="296"/>
      <c r="J76" s="298"/>
      <c r="K76" s="296"/>
      <c r="P76" s="251"/>
      <c r="Q76" s="251"/>
      <c r="R76" s="251"/>
      <c r="S76" s="251"/>
      <c r="T76" s="251"/>
    </row>
    <row r="77" spans="2:39" x14ac:dyDescent="0.25">
      <c r="F77" s="296"/>
      <c r="G77" s="296"/>
      <c r="H77" s="298"/>
      <c r="I77" s="296"/>
      <c r="J77" s="298"/>
      <c r="K77" s="296"/>
      <c r="P77" s="251"/>
      <c r="Q77" s="251"/>
      <c r="R77" s="251"/>
      <c r="S77" s="251"/>
      <c r="T77" s="251"/>
    </row>
    <row r="78" spans="2:39" x14ac:dyDescent="0.25">
      <c r="F78" s="296"/>
      <c r="G78" s="296"/>
      <c r="H78" s="298"/>
      <c r="J78" s="298"/>
      <c r="K78" s="296"/>
      <c r="P78" s="251"/>
      <c r="Q78" s="251"/>
      <c r="R78" s="251"/>
      <c r="S78" s="251"/>
      <c r="T78" s="251"/>
    </row>
    <row r="79" spans="2:39" x14ac:dyDescent="0.25">
      <c r="E79" s="296"/>
      <c r="F79" s="296"/>
      <c r="G79" s="296"/>
      <c r="H79" s="298"/>
      <c r="J79" s="298"/>
      <c r="K79" s="296"/>
      <c r="P79" s="251"/>
      <c r="Q79" s="251"/>
      <c r="R79" s="251"/>
      <c r="S79" s="251"/>
      <c r="T79" s="251"/>
    </row>
    <row r="80" spans="2:39" x14ac:dyDescent="0.25">
      <c r="G80" s="296"/>
      <c r="H80" s="296"/>
      <c r="I80" s="296"/>
      <c r="J80" s="298"/>
      <c r="K80" s="296"/>
      <c r="P80" s="251"/>
      <c r="Q80" s="251"/>
      <c r="R80" s="251"/>
      <c r="S80" s="251"/>
      <c r="T80" s="251"/>
    </row>
    <row r="81" spans="7:20" x14ac:dyDescent="0.25">
      <c r="G81" s="296"/>
      <c r="H81" s="296"/>
      <c r="I81" s="296"/>
      <c r="J81" s="296"/>
      <c r="K81" s="296"/>
      <c r="P81" s="251"/>
      <c r="Q81" s="251"/>
      <c r="R81" s="251"/>
      <c r="S81" s="251"/>
      <c r="T81" s="251"/>
    </row>
    <row r="82" spans="7:20" x14ac:dyDescent="0.25">
      <c r="G82" s="296"/>
      <c r="H82" s="296"/>
      <c r="I82" s="296"/>
      <c r="J82" s="251"/>
      <c r="P82" s="251"/>
      <c r="Q82" s="251"/>
      <c r="R82" s="251"/>
      <c r="S82" s="251"/>
      <c r="T82" s="251"/>
    </row>
    <row r="83" spans="7:20" x14ac:dyDescent="0.25">
      <c r="J83" s="251"/>
      <c r="K83" s="298"/>
      <c r="L83" s="298"/>
      <c r="M83" s="251"/>
      <c r="N83" s="251"/>
      <c r="O83" s="251"/>
      <c r="P83" s="251"/>
      <c r="Q83" s="251"/>
      <c r="R83" s="251"/>
      <c r="S83" s="251"/>
      <c r="T83" s="251"/>
    </row>
    <row r="84" spans="7:20" x14ac:dyDescent="0.25">
      <c r="G84" s="296"/>
      <c r="H84" s="296"/>
      <c r="I84" s="296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</row>
    <row r="85" spans="7:20" x14ac:dyDescent="0.25">
      <c r="I85" s="251"/>
      <c r="J85" s="251"/>
      <c r="K85" s="251"/>
      <c r="L85" s="251"/>
      <c r="M85" s="251"/>
      <c r="N85" s="251"/>
      <c r="O85" s="251"/>
      <c r="P85" s="13"/>
      <c r="Q85" s="13"/>
    </row>
    <row r="86" spans="7:20" x14ac:dyDescent="0.25">
      <c r="I86" s="251"/>
      <c r="J86" s="251"/>
      <c r="K86" s="251"/>
      <c r="L86" s="251"/>
      <c r="M86" s="251"/>
      <c r="N86" s="251"/>
      <c r="O86" s="251"/>
      <c r="P86" s="13"/>
      <c r="Q86" s="13"/>
    </row>
    <row r="87" spans="7:20" x14ac:dyDescent="0.25">
      <c r="I87" s="251"/>
      <c r="J87" s="251"/>
      <c r="K87" s="251"/>
      <c r="L87" s="251"/>
      <c r="M87" s="251"/>
      <c r="N87" s="251"/>
      <c r="O87" s="251"/>
      <c r="P87" s="13"/>
      <c r="Q87" s="13"/>
    </row>
    <row r="88" spans="7:20" x14ac:dyDescent="0.25">
      <c r="I88" s="251"/>
      <c r="J88" s="251"/>
      <c r="K88" s="251"/>
      <c r="L88" s="251"/>
      <c r="M88" s="251"/>
      <c r="N88" s="251"/>
      <c r="O88" s="251"/>
      <c r="P88" s="13"/>
      <c r="Q88" s="13"/>
    </row>
    <row r="89" spans="7:20" x14ac:dyDescent="0.25">
      <c r="I89" s="13"/>
      <c r="J89" s="13"/>
      <c r="K89" s="13"/>
      <c r="L89" s="13"/>
      <c r="M89" s="13"/>
      <c r="N89" s="13"/>
      <c r="O89" s="13"/>
      <c r="P89" s="13"/>
      <c r="Q89" s="13"/>
    </row>
    <row r="90" spans="7:20" x14ac:dyDescent="0.25">
      <c r="I90" s="13"/>
      <c r="J90" s="13"/>
      <c r="K90" s="13"/>
      <c r="L90" s="13"/>
      <c r="M90" s="13"/>
      <c r="N90" s="13"/>
      <c r="O90" s="13"/>
      <c r="P90" s="13"/>
      <c r="Q90" s="13"/>
    </row>
    <row r="91" spans="7:20" x14ac:dyDescent="0.25">
      <c r="I91" s="13"/>
      <c r="J91" s="13"/>
      <c r="K91" s="13"/>
      <c r="L91" s="13"/>
      <c r="M91" s="13"/>
      <c r="N91" s="13"/>
      <c r="O91" s="13"/>
      <c r="P91" s="13"/>
      <c r="Q91" s="13"/>
    </row>
    <row r="92" spans="7:20" x14ac:dyDescent="0.25">
      <c r="I92" s="13"/>
      <c r="J92" s="13"/>
      <c r="K92" s="13"/>
      <c r="L92" s="13"/>
      <c r="M92" s="13"/>
      <c r="N92" s="13"/>
      <c r="O92" s="13"/>
      <c r="P92" s="13"/>
      <c r="Q92" s="13"/>
    </row>
    <row r="93" spans="7:20" x14ac:dyDescent="0.25">
      <c r="I93" s="13"/>
      <c r="J93" s="13"/>
      <c r="K93" s="13"/>
      <c r="L93" s="13"/>
      <c r="M93" s="13"/>
      <c r="N93" s="13"/>
      <c r="O93" s="13"/>
      <c r="P93" s="13"/>
      <c r="Q93" s="13"/>
    </row>
    <row r="94" spans="7:20" x14ac:dyDescent="0.25">
      <c r="I94" s="13"/>
      <c r="J94" s="13"/>
      <c r="K94" s="13"/>
      <c r="L94" s="13"/>
      <c r="M94" s="13"/>
      <c r="N94" s="13"/>
      <c r="O94" s="13"/>
      <c r="P94" s="13"/>
      <c r="Q94" s="13"/>
    </row>
    <row r="95" spans="7:20" x14ac:dyDescent="0.25">
      <c r="I95" s="13"/>
      <c r="J95" s="13"/>
      <c r="K95" s="13"/>
      <c r="L95" s="13"/>
      <c r="M95" s="13"/>
      <c r="N95" s="13"/>
      <c r="O95" s="13"/>
      <c r="P95" s="13"/>
      <c r="Q95" s="13"/>
    </row>
    <row r="96" spans="7:20" x14ac:dyDescent="0.25">
      <c r="I96" s="13"/>
      <c r="J96" s="13"/>
      <c r="K96" s="13"/>
      <c r="L96" s="13"/>
      <c r="M96" s="13"/>
      <c r="N96" s="13"/>
      <c r="O96" s="13"/>
      <c r="P96" s="13"/>
      <c r="Q96" s="13"/>
    </row>
  </sheetData>
  <sheetProtection sheet="1" objects="1" scenarios="1"/>
  <mergeCells count="60">
    <mergeCell ref="B28:N28"/>
    <mergeCell ref="L30:N31"/>
    <mergeCell ref="F32:F33"/>
    <mergeCell ref="I16:K17"/>
    <mergeCell ref="B32:B33"/>
    <mergeCell ref="C32:C33"/>
    <mergeCell ref="D32:D33"/>
    <mergeCell ref="E32:E33"/>
    <mergeCell ref="H32:H33"/>
    <mergeCell ref="C18:C19"/>
    <mergeCell ref="D18:D19"/>
    <mergeCell ref="E18:E19"/>
    <mergeCell ref="K32:K33"/>
    <mergeCell ref="L32:L33"/>
    <mergeCell ref="M32:M33"/>
    <mergeCell ref="G32:G33"/>
    <mergeCell ref="B6:B7"/>
    <mergeCell ref="C6:C7"/>
    <mergeCell ref="D6:D7"/>
    <mergeCell ref="E6:E7"/>
    <mergeCell ref="C16:E17"/>
    <mergeCell ref="B14:N14"/>
    <mergeCell ref="L16:N17"/>
    <mergeCell ref="F16:H17"/>
    <mergeCell ref="B2:N2"/>
    <mergeCell ref="B26:N26"/>
    <mergeCell ref="C30:E31"/>
    <mergeCell ref="F30:H31"/>
    <mergeCell ref="I30:K31"/>
    <mergeCell ref="J18:J19"/>
    <mergeCell ref="K18:K19"/>
    <mergeCell ref="L18:L19"/>
    <mergeCell ref="M18:M19"/>
    <mergeCell ref="N18:N19"/>
    <mergeCell ref="F18:F19"/>
    <mergeCell ref="G18:G19"/>
    <mergeCell ref="H18:H19"/>
    <mergeCell ref="I18:I19"/>
    <mergeCell ref="B18:B19"/>
    <mergeCell ref="B4:E4"/>
    <mergeCell ref="C65:D65"/>
    <mergeCell ref="E65:F65"/>
    <mergeCell ref="G65:H65"/>
    <mergeCell ref="B45:N45"/>
    <mergeCell ref="B49:B50"/>
    <mergeCell ref="G49:H49"/>
    <mergeCell ref="L49:L50"/>
    <mergeCell ref="C49:D49"/>
    <mergeCell ref="E49:F49"/>
    <mergeCell ref="B47:H47"/>
    <mergeCell ref="B65:B66"/>
    <mergeCell ref="L65:L66"/>
    <mergeCell ref="J32:J33"/>
    <mergeCell ref="N32:N33"/>
    <mergeCell ref="B57:B58"/>
    <mergeCell ref="L57:L58"/>
    <mergeCell ref="C57:D57"/>
    <mergeCell ref="E57:F57"/>
    <mergeCell ref="G57:H57"/>
    <mergeCell ref="I32:I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F44F-29BC-4CF6-8FF3-D1A905FB52DC}">
  <sheetPr codeName="Foglio6">
    <tabColor theme="9"/>
  </sheetPr>
  <dimension ref="B1:Y27"/>
  <sheetViews>
    <sheetView zoomScaleNormal="100" workbookViewId="0">
      <selection activeCell="K21" sqref="K21"/>
    </sheetView>
  </sheetViews>
  <sheetFormatPr defaultRowHeight="14.25" x14ac:dyDescent="0.2"/>
  <cols>
    <col min="1" max="1" width="5" style="254" customWidth="1"/>
    <col min="2" max="8" width="13" style="254" customWidth="1"/>
    <col min="9" max="9" width="5" style="254" customWidth="1"/>
    <col min="10" max="16384" width="9.140625" style="254"/>
  </cols>
  <sheetData>
    <row r="1" spans="2:25" ht="15" thickBot="1" x14ac:dyDescent="0.25"/>
    <row r="2" spans="2:25" s="2" customFormat="1" ht="42.75" customHeight="1" thickBot="1" x14ac:dyDescent="0.25">
      <c r="B2" s="469" t="s">
        <v>258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1"/>
      <c r="Q2" s="254"/>
      <c r="R2" s="254"/>
      <c r="S2" s="254"/>
      <c r="T2" s="254"/>
      <c r="U2" s="254"/>
      <c r="V2" s="254"/>
      <c r="W2" s="254"/>
      <c r="X2" s="254"/>
      <c r="Y2" s="254"/>
    </row>
    <row r="3" spans="2:25" ht="15" thickBot="1" x14ac:dyDescent="0.25"/>
    <row r="4" spans="2:25" ht="15.95" customHeight="1" x14ac:dyDescent="0.2">
      <c r="B4" s="409" t="s">
        <v>259</v>
      </c>
      <c r="C4" s="410"/>
      <c r="D4" s="410"/>
      <c r="E4" s="410"/>
      <c r="F4" s="410"/>
      <c r="G4" s="410"/>
      <c r="H4" s="411"/>
      <c r="I4" s="253"/>
      <c r="J4" s="409" t="s">
        <v>261</v>
      </c>
      <c r="K4" s="410"/>
      <c r="L4" s="410"/>
      <c r="M4" s="410"/>
      <c r="N4" s="410"/>
      <c r="O4" s="410"/>
      <c r="P4" s="411"/>
    </row>
    <row r="5" spans="2:25" ht="15.95" customHeight="1" x14ac:dyDescent="0.2">
      <c r="B5" s="472"/>
      <c r="C5" s="473"/>
      <c r="D5" s="473"/>
      <c r="E5" s="473"/>
      <c r="F5" s="473"/>
      <c r="G5" s="473"/>
      <c r="H5" s="474"/>
      <c r="I5" s="253"/>
      <c r="J5" s="472"/>
      <c r="K5" s="473"/>
      <c r="L5" s="473"/>
      <c r="M5" s="473"/>
      <c r="N5" s="473"/>
      <c r="O5" s="473"/>
      <c r="P5" s="474"/>
      <c r="Q5" s="253"/>
    </row>
    <row r="6" spans="2:25" ht="15.95" customHeight="1" x14ac:dyDescent="0.2">
      <c r="B6" s="256"/>
      <c r="C6" s="253"/>
      <c r="D6" s="253"/>
      <c r="E6" s="253"/>
      <c r="F6" s="253"/>
      <c r="G6" s="253"/>
      <c r="H6" s="255"/>
      <c r="I6" s="253"/>
      <c r="J6" s="256"/>
      <c r="K6" s="253"/>
      <c r="L6" s="253"/>
      <c r="M6" s="253"/>
      <c r="N6" s="253"/>
      <c r="O6" s="253"/>
      <c r="P6" s="255"/>
      <c r="Q6" s="253"/>
    </row>
    <row r="7" spans="2:25" ht="15.95" customHeight="1" x14ac:dyDescent="0.2">
      <c r="B7" s="252" t="s">
        <v>187</v>
      </c>
      <c r="C7" s="253"/>
      <c r="D7" s="253"/>
      <c r="E7" s="253"/>
      <c r="F7" s="253"/>
      <c r="G7" s="253"/>
      <c r="H7" s="255"/>
      <c r="I7" s="253"/>
      <c r="J7" s="257" t="s">
        <v>187</v>
      </c>
      <c r="K7" s="253"/>
      <c r="L7" s="253"/>
      <c r="M7" s="253"/>
      <c r="N7" s="253"/>
      <c r="O7" s="253"/>
      <c r="P7" s="255"/>
      <c r="Q7" s="253"/>
    </row>
    <row r="8" spans="2:25" ht="15.95" customHeight="1" x14ac:dyDescent="0.2">
      <c r="B8" s="258" t="s">
        <v>223</v>
      </c>
      <c r="C8" s="253"/>
      <c r="D8" s="253"/>
      <c r="E8" s="253"/>
      <c r="F8" s="253"/>
      <c r="G8" s="253"/>
      <c r="H8" s="255"/>
      <c r="I8" s="253"/>
      <c r="J8" s="258" t="s">
        <v>204</v>
      </c>
      <c r="K8" s="253"/>
      <c r="L8" s="253"/>
      <c r="M8" s="253"/>
      <c r="N8" s="253"/>
      <c r="O8" s="253"/>
      <c r="P8" s="255"/>
      <c r="Q8" s="253"/>
    </row>
    <row r="9" spans="2:25" ht="15.95" customHeight="1" x14ac:dyDescent="0.2">
      <c r="B9" s="258" t="s">
        <v>208</v>
      </c>
      <c r="C9" s="259"/>
      <c r="D9" s="259"/>
      <c r="E9" s="259"/>
      <c r="F9" s="259"/>
      <c r="G9" s="259"/>
      <c r="H9" s="260"/>
      <c r="I9" s="253"/>
      <c r="J9" s="258" t="s">
        <v>199</v>
      </c>
      <c r="K9" s="259"/>
      <c r="L9" s="259"/>
      <c r="M9" s="259"/>
      <c r="N9" s="259"/>
      <c r="O9" s="259"/>
      <c r="P9" s="260"/>
      <c r="Q9" s="253"/>
    </row>
    <row r="10" spans="2:25" ht="15.95" customHeight="1" x14ac:dyDescent="0.2">
      <c r="B10" s="258"/>
      <c r="C10" s="259"/>
      <c r="D10" s="259"/>
      <c r="E10" s="259"/>
      <c r="F10" s="259"/>
      <c r="G10" s="259"/>
      <c r="H10" s="260"/>
      <c r="I10" s="253"/>
      <c r="J10" s="258" t="s">
        <v>200</v>
      </c>
      <c r="K10" s="259"/>
      <c r="L10" s="259"/>
      <c r="M10" s="259"/>
      <c r="N10" s="259"/>
      <c r="O10" s="259"/>
      <c r="P10" s="260"/>
      <c r="Q10" s="253"/>
    </row>
    <row r="11" spans="2:25" ht="15.95" customHeight="1" x14ac:dyDescent="0.2">
      <c r="B11" s="257" t="s">
        <v>262</v>
      </c>
      <c r="C11" s="259"/>
      <c r="D11" s="259"/>
      <c r="E11" s="259"/>
      <c r="F11" s="259"/>
      <c r="G11" s="259"/>
      <c r="H11" s="260"/>
      <c r="I11" s="253"/>
      <c r="J11" s="258" t="s">
        <v>201</v>
      </c>
      <c r="K11" s="259"/>
      <c r="L11" s="259"/>
      <c r="M11" s="259"/>
      <c r="N11" s="259"/>
      <c r="O11" s="259"/>
      <c r="P11" s="260"/>
      <c r="Q11" s="253"/>
    </row>
    <row r="12" spans="2:25" ht="15.95" customHeight="1" x14ac:dyDescent="0.2">
      <c r="B12" s="258" t="s">
        <v>215</v>
      </c>
      <c r="C12" s="259"/>
      <c r="D12" s="259"/>
      <c r="E12" s="259"/>
      <c r="F12" s="259"/>
      <c r="G12" s="259"/>
      <c r="H12" s="260"/>
      <c r="I12" s="253"/>
      <c r="J12" s="258" t="s">
        <v>195</v>
      </c>
      <c r="K12" s="259"/>
      <c r="L12" s="259"/>
      <c r="M12" s="259"/>
      <c r="N12" s="259"/>
      <c r="O12" s="259"/>
      <c r="P12" s="260"/>
      <c r="Q12" s="253"/>
    </row>
    <row r="13" spans="2:25" ht="15.95" customHeight="1" x14ac:dyDescent="0.2">
      <c r="B13" s="258" t="s">
        <v>216</v>
      </c>
      <c r="C13" s="259"/>
      <c r="D13" s="259"/>
      <c r="E13" s="259"/>
      <c r="F13" s="259"/>
      <c r="G13" s="259"/>
      <c r="H13" s="260"/>
      <c r="I13" s="253"/>
      <c r="J13" s="258"/>
      <c r="K13" s="261"/>
      <c r="L13" s="261"/>
      <c r="M13" s="261"/>
      <c r="N13" s="261"/>
      <c r="O13" s="261"/>
      <c r="P13" s="262"/>
      <c r="Q13" s="253"/>
    </row>
    <row r="14" spans="2:25" ht="15.95" customHeight="1" x14ac:dyDescent="0.2">
      <c r="B14" s="258"/>
      <c r="C14" s="259"/>
      <c r="D14" s="259"/>
      <c r="E14" s="259"/>
      <c r="F14" s="259"/>
      <c r="G14" s="259"/>
      <c r="H14" s="260"/>
      <c r="I14" s="253"/>
      <c r="J14" s="263"/>
      <c r="K14" s="253"/>
      <c r="L14" s="253"/>
      <c r="M14" s="253"/>
      <c r="N14" s="253"/>
      <c r="O14" s="253"/>
      <c r="P14" s="268" t="s">
        <v>205</v>
      </c>
      <c r="Q14" s="253"/>
    </row>
    <row r="15" spans="2:25" ht="15.95" customHeight="1" thickBot="1" x14ac:dyDescent="0.25">
      <c r="B15" s="257" t="s">
        <v>265</v>
      </c>
      <c r="C15" s="259"/>
      <c r="D15" s="259"/>
      <c r="E15" s="259"/>
      <c r="F15" s="259"/>
      <c r="G15" s="259"/>
      <c r="H15" s="260"/>
      <c r="I15" s="253"/>
      <c r="J15" s="264"/>
      <c r="K15" s="265"/>
      <c r="L15" s="265"/>
      <c r="M15" s="265"/>
      <c r="N15" s="265"/>
      <c r="O15" s="265"/>
      <c r="P15" s="266"/>
      <c r="Q15" s="253"/>
    </row>
    <row r="16" spans="2:25" ht="15.95" customHeight="1" x14ac:dyDescent="0.2">
      <c r="B16" s="258" t="s">
        <v>217</v>
      </c>
      <c r="C16" s="253"/>
      <c r="D16" s="253"/>
      <c r="E16" s="253"/>
      <c r="F16" s="253"/>
      <c r="G16" s="253"/>
      <c r="H16" s="255"/>
      <c r="I16" s="253"/>
      <c r="Q16" s="253"/>
    </row>
    <row r="17" spans="2:17" ht="15.95" customHeight="1" x14ac:dyDescent="0.2">
      <c r="B17" s="258" t="s">
        <v>218</v>
      </c>
      <c r="C17" s="253"/>
      <c r="D17" s="253"/>
      <c r="E17" s="253"/>
      <c r="F17" s="253"/>
      <c r="G17" s="253"/>
      <c r="H17" s="255"/>
    </row>
    <row r="18" spans="2:17" ht="15.95" customHeight="1" x14ac:dyDescent="0.2">
      <c r="B18" s="258" t="s">
        <v>219</v>
      </c>
      <c r="C18" s="253"/>
      <c r="D18" s="253"/>
      <c r="E18" s="253"/>
      <c r="F18" s="253"/>
      <c r="G18" s="253"/>
      <c r="H18" s="255"/>
    </row>
    <row r="19" spans="2:17" ht="15.95" customHeight="1" x14ac:dyDescent="0.2">
      <c r="B19" s="258" t="s">
        <v>220</v>
      </c>
      <c r="C19" s="261"/>
      <c r="D19" s="261"/>
      <c r="E19" s="261"/>
      <c r="F19" s="261"/>
      <c r="G19" s="261"/>
      <c r="H19" s="262"/>
    </row>
    <row r="20" spans="2:17" ht="15.95" customHeight="1" x14ac:dyDescent="0.2">
      <c r="B20" s="258" t="s">
        <v>221</v>
      </c>
      <c r="C20" s="261"/>
      <c r="D20" s="261"/>
      <c r="E20" s="261"/>
      <c r="F20" s="261"/>
      <c r="G20" s="261"/>
      <c r="H20" s="262"/>
    </row>
    <row r="21" spans="2:17" ht="15.95" customHeight="1" x14ac:dyDescent="0.2">
      <c r="B21" s="258" t="s">
        <v>222</v>
      </c>
      <c r="C21" s="261"/>
      <c r="D21" s="261"/>
      <c r="E21" s="261"/>
      <c r="F21" s="261"/>
      <c r="G21" s="261"/>
      <c r="H21" s="262"/>
    </row>
    <row r="22" spans="2:17" ht="15.95" customHeight="1" x14ac:dyDescent="0.2">
      <c r="B22" s="258"/>
      <c r="C22" s="261"/>
      <c r="D22" s="261"/>
      <c r="E22" s="261"/>
      <c r="F22" s="261"/>
      <c r="G22" s="261"/>
      <c r="H22" s="262"/>
      <c r="I22" s="253"/>
      <c r="Q22" s="253"/>
    </row>
    <row r="23" spans="2:17" ht="15.95" customHeight="1" x14ac:dyDescent="0.2">
      <c r="B23" s="263"/>
      <c r="C23" s="253"/>
      <c r="D23" s="253"/>
      <c r="E23" s="253"/>
      <c r="F23" s="253"/>
      <c r="G23" s="253"/>
      <c r="H23" s="268" t="s">
        <v>194</v>
      </c>
      <c r="I23" s="253"/>
      <c r="Q23" s="253"/>
    </row>
    <row r="24" spans="2:17" ht="15.95" customHeight="1" thickBot="1" x14ac:dyDescent="0.25">
      <c r="B24" s="264"/>
      <c r="C24" s="265"/>
      <c r="D24" s="265"/>
      <c r="E24" s="265"/>
      <c r="F24" s="265"/>
      <c r="G24" s="265"/>
      <c r="H24" s="266"/>
      <c r="I24" s="253"/>
      <c r="Q24" s="253"/>
    </row>
    <row r="27" spans="2:17" x14ac:dyDescent="0.2">
      <c r="C27" s="267"/>
    </row>
  </sheetData>
  <sheetProtection sheet="1" objects="1" scenarios="1"/>
  <mergeCells count="3">
    <mergeCell ref="B2:P2"/>
    <mergeCell ref="B4:H5"/>
    <mergeCell ref="J4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8C34-744A-4828-BF25-FADA9F46B2D8}">
  <sheetPr codeName="Foglio7">
    <tabColor theme="0"/>
  </sheetPr>
  <dimension ref="B1:AD102"/>
  <sheetViews>
    <sheetView zoomScaleNormal="100" zoomScalePageLayoutView="125" workbookViewId="0">
      <selection activeCell="K2" sqref="K2"/>
    </sheetView>
  </sheetViews>
  <sheetFormatPr defaultColWidth="8.85546875" defaultRowHeight="13.5" x14ac:dyDescent="0.25"/>
  <cols>
    <col min="1" max="1" width="4.7109375" style="2" customWidth="1"/>
    <col min="2" max="2" width="37.2851562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4" width="8.85546875" style="2"/>
    <col min="15" max="15" width="16.140625" style="2" customWidth="1"/>
    <col min="16" max="16" width="17.28515625" style="2" customWidth="1"/>
    <col min="17" max="17" width="17.7109375" style="2" customWidth="1"/>
    <col min="18" max="18" width="17.5703125" style="2" customWidth="1"/>
    <col min="19" max="19" width="8.85546875" style="2"/>
    <col min="20" max="27" width="8.85546875" style="13"/>
    <col min="28" max="16384" width="8.85546875" style="2"/>
  </cols>
  <sheetData>
    <row r="1" spans="2:30" x14ac:dyDescent="0.25"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</row>
    <row r="2" spans="2:30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</row>
    <row r="3" spans="2:30" ht="14.25" hidden="1" thickBot="1" x14ac:dyDescent="0.3"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</row>
    <row r="4" spans="2:30" ht="19.5" hidden="1" customHeight="1" thickBot="1" x14ac:dyDescent="0.3">
      <c r="B4" s="475" t="s">
        <v>98</v>
      </c>
      <c r="C4" s="476"/>
      <c r="D4" s="476"/>
      <c r="E4" s="476"/>
      <c r="F4" s="476"/>
      <c r="G4" s="476"/>
      <c r="H4" s="476"/>
      <c r="I4" s="477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</row>
    <row r="5" spans="2:30" ht="15.75" hidden="1" customHeight="1" x14ac:dyDescent="0.25"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</row>
    <row r="6" spans="2:30" ht="15.75" hidden="1" customHeight="1" x14ac:dyDescent="0.25">
      <c r="C6" s="1"/>
      <c r="D6" s="432" t="s">
        <v>38</v>
      </c>
      <c r="E6" s="432"/>
      <c r="F6" s="432"/>
      <c r="G6" s="1"/>
      <c r="H6" s="432" t="s">
        <v>39</v>
      </c>
      <c r="I6" s="432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</row>
    <row r="7" spans="2:30" ht="14.25" hidden="1" thickBot="1" x14ac:dyDescent="0.3">
      <c r="B7" s="3"/>
      <c r="C7" s="4"/>
      <c r="D7" s="5"/>
      <c r="E7" s="5"/>
      <c r="F7" s="5"/>
      <c r="G7" s="5"/>
      <c r="H7" s="5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</row>
    <row r="8" spans="2:30" ht="14.25" hidden="1" customHeight="1" x14ac:dyDescent="0.25">
      <c r="B8" s="433" t="s">
        <v>121</v>
      </c>
      <c r="C8" s="480" t="s">
        <v>278</v>
      </c>
      <c r="D8" s="482" t="s">
        <v>290</v>
      </c>
      <c r="E8" s="423" t="s">
        <v>279</v>
      </c>
      <c r="F8" s="425" t="s">
        <v>280</v>
      </c>
      <c r="G8" s="251"/>
      <c r="H8" s="427" t="s">
        <v>291</v>
      </c>
      <c r="I8" s="425" t="s">
        <v>292</v>
      </c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</row>
    <row r="9" spans="2:30" ht="20.25" hidden="1" customHeight="1" x14ac:dyDescent="0.25">
      <c r="B9" s="434"/>
      <c r="C9" s="481"/>
      <c r="D9" s="483"/>
      <c r="E9" s="424"/>
      <c r="F9" s="426"/>
      <c r="G9" s="251"/>
      <c r="H9" s="428"/>
      <c r="I9" s="426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</row>
    <row r="10" spans="2:30" ht="23.25" hidden="1" customHeight="1" x14ac:dyDescent="0.25">
      <c r="B10" s="21" t="s">
        <v>7</v>
      </c>
      <c r="C10" s="120">
        <f>'[1]C-Unità locali'!F10</f>
        <v>0</v>
      </c>
      <c r="D10" s="249" t="e">
        <f>C10/$C$10</f>
        <v>#DIV/0!</v>
      </c>
      <c r="E10" s="68">
        <f>('[1]C-Unità locali'!F10-'[1]C-Unità locali'!E10)/'[1]C-Unità locali'!E10</f>
        <v>-1</v>
      </c>
      <c r="F10" s="39">
        <f>'[1]C-Unità locali'!F10-'[1]C-Unità locali'!E10</f>
        <v>-119683</v>
      </c>
      <c r="H10" s="56">
        <f>('[1]C-Unità locali'!G10-'[1]C-Unità locali'!C10)/'[1]C-Unità locali'!C10</f>
        <v>-3.3389940357526683E-3</v>
      </c>
      <c r="I10" s="207">
        <f>('[1]C-Unità locali'!E10-'[1]C-Unità locali'!D10)/'[1]C-Unità locali'!D10</f>
        <v>-8.2697359153470727E-3</v>
      </c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</row>
    <row r="11" spans="2:30" ht="15.75" hidden="1" customHeight="1" x14ac:dyDescent="0.25">
      <c r="B11" s="22" t="s">
        <v>3</v>
      </c>
      <c r="C11" s="121">
        <f>'[1]C-Unità locali'!F11</f>
        <v>0</v>
      </c>
      <c r="D11" s="68" t="e">
        <f t="shared" ref="D11:D17" si="0">C11/$C$10</f>
        <v>#DIV/0!</v>
      </c>
      <c r="E11" s="68">
        <f>('[1]C-Unità locali'!F11-'[1]C-Unità locali'!E11)/'[1]C-Unità locali'!E11</f>
        <v>-1</v>
      </c>
      <c r="F11" s="39">
        <f>'[1]C-Unità locali'!F11-'[1]C-Unità locali'!E11</f>
        <v>-20355</v>
      </c>
      <c r="H11" s="58">
        <f>('[1]C-Unità locali'!G11-'[1]C-Unità locali'!C11)/'[1]C-Unità locali'!C11</f>
        <v>-5.4482657975385516E-3</v>
      </c>
      <c r="I11" s="208">
        <f>('[1]C-Unità locali'!E11-'[1]C-Unità locali'!D11)/'[1]C-Unità locali'!D11</f>
        <v>-1.7654847726938355E-3</v>
      </c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</row>
    <row r="12" spans="2:30" ht="15.75" hidden="1" customHeight="1" x14ac:dyDescent="0.25">
      <c r="B12" s="23" t="s">
        <v>0</v>
      </c>
      <c r="C12" s="121">
        <f>'[1]C-Unità locali'!F12</f>
        <v>0</v>
      </c>
      <c r="D12" s="63" t="e">
        <f t="shared" si="0"/>
        <v>#DIV/0!</v>
      </c>
      <c r="E12" s="63">
        <f>('[1]C-Unità locali'!F12-'[1]C-Unità locali'!E12)/'[1]C-Unità locali'!E12</f>
        <v>-1</v>
      </c>
      <c r="F12" s="40">
        <f>'[1]C-Unità locali'!F12-'[1]C-Unità locali'!E12</f>
        <v>-3887</v>
      </c>
      <c r="H12" s="54">
        <f>('[1]C-Unità locali'!G12-'[1]C-Unità locali'!C12)/'[1]C-Unità locali'!C12</f>
        <v>-3.0511060259344014E-3</v>
      </c>
      <c r="I12" s="362">
        <f>('[1]C-Unità locali'!E12-'[1]C-Unità locali'!D12)/'[1]C-Unità locali'!D12</f>
        <v>7.7239958805355301E-4</v>
      </c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</row>
    <row r="13" spans="2:30" ht="15.75" hidden="1" customHeight="1" x14ac:dyDescent="0.25">
      <c r="B13" s="23" t="s">
        <v>1</v>
      </c>
      <c r="C13" s="121">
        <f>'[1]C-Unità locali'!F13</f>
        <v>0</v>
      </c>
      <c r="D13" s="63" t="e">
        <f t="shared" si="0"/>
        <v>#DIV/0!</v>
      </c>
      <c r="E13" s="63">
        <f>('[1]C-Unità locali'!F13-'[1]C-Unità locali'!E13)/'[1]C-Unità locali'!E13</f>
        <v>-1</v>
      </c>
      <c r="F13" s="40">
        <f>'[1]C-Unità locali'!F13-'[1]C-Unità locali'!E13</f>
        <v>-25607</v>
      </c>
      <c r="H13" s="54">
        <f>('[1]C-Unità locali'!G13-'[1]C-Unità locali'!C13)/'[1]C-Unità locali'!C13</f>
        <v>-1.3348588863463006E-3</v>
      </c>
      <c r="I13" s="362">
        <f>('[1]C-Unità locali'!E13-'[1]C-Unità locali'!D13)/'[1]C-Unità locali'!D13</f>
        <v>-1.9640122511485451E-2</v>
      </c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</row>
    <row r="14" spans="2:30" ht="15.75" hidden="1" customHeight="1" x14ac:dyDescent="0.25">
      <c r="B14" s="23" t="s">
        <v>2</v>
      </c>
      <c r="C14" s="121">
        <f>'[1]C-Unità locali'!F14</f>
        <v>0</v>
      </c>
      <c r="D14" s="63" t="e">
        <f t="shared" si="0"/>
        <v>#DIV/0!</v>
      </c>
      <c r="E14" s="63">
        <f>('[1]C-Unità locali'!F14-'[1]C-Unità locali'!E14)/'[1]C-Unità locali'!E14</f>
        <v>-1</v>
      </c>
      <c r="F14" s="40">
        <f>'[1]C-Unità locali'!F14-'[1]C-Unità locali'!E14</f>
        <v>-5663</v>
      </c>
      <c r="H14" s="54">
        <f>('[1]C-Unità locali'!G14-'[1]C-Unità locali'!C14)/'[1]C-Unità locali'!C14</f>
        <v>-1.7316017316017316E-4</v>
      </c>
      <c r="I14" s="209">
        <f>('[1]C-Unità locali'!E14-'[1]C-Unità locali'!D14)/'[1]C-Unità locali'!D14</f>
        <v>-7.535927094286716E-3</v>
      </c>
    </row>
    <row r="15" spans="2:30" ht="14.25" hidden="1" customHeight="1" x14ac:dyDescent="0.25">
      <c r="B15" s="23" t="s">
        <v>4</v>
      </c>
      <c r="C15" s="121">
        <f>'[1]C-Unità locali'!F15</f>
        <v>0</v>
      </c>
      <c r="D15" s="63" t="e">
        <f t="shared" si="0"/>
        <v>#DIV/0!</v>
      </c>
      <c r="E15" s="63">
        <f>('[1]C-Unità locali'!F15-'[1]C-Unità locali'!E15)/'[1]C-Unità locali'!E15</f>
        <v>-1</v>
      </c>
      <c r="F15" s="40">
        <f>'[1]C-Unità locali'!F15-'[1]C-Unità locali'!E15</f>
        <v>-22577</v>
      </c>
      <c r="H15" s="369">
        <f>('[1]C-Unità locali'!G15-'[1]C-Unità locali'!C15)/'[1]C-Unità locali'!C15</f>
        <v>-6.5568037767189751E-4</v>
      </c>
      <c r="I15" s="209">
        <f>('[1]C-Unità locali'!E15-'[1]C-Unità locali'!D15)/'[1]C-Unità locali'!D15</f>
        <v>-8.9113257243195777E-3</v>
      </c>
    </row>
    <row r="16" spans="2:30" ht="14.25" hidden="1" x14ac:dyDescent="0.25">
      <c r="B16" s="23" t="s">
        <v>5</v>
      </c>
      <c r="C16" s="121">
        <f>'[1]C-Unità locali'!F16</f>
        <v>0</v>
      </c>
      <c r="D16" s="63" t="e">
        <f t="shared" si="0"/>
        <v>#DIV/0!</v>
      </c>
      <c r="E16" s="63">
        <f>('[1]C-Unità locali'!F16-'[1]C-Unità locali'!E16)/'[1]C-Unità locali'!E16</f>
        <v>-1</v>
      </c>
      <c r="F16" s="40">
        <f>'[1]C-Unità locali'!F16-'[1]C-Unità locali'!E16</f>
        <v>-22062</v>
      </c>
      <c r="H16" s="54">
        <f>('[1]C-Unità locali'!G16-'[1]C-Unità locali'!C16)/'[1]C-Unità locali'!C16</f>
        <v>-4.768422446907148E-3</v>
      </c>
      <c r="I16" s="209">
        <f>('[1]C-Unità locali'!E16-'[1]C-Unità locali'!D16)/'[1]C-Unità locali'!D16</f>
        <v>-5.9027621322038483E-3</v>
      </c>
    </row>
    <row r="17" spans="2:9" ht="15" hidden="1" thickBot="1" x14ac:dyDescent="0.3">
      <c r="B17" s="24" t="s">
        <v>6</v>
      </c>
      <c r="C17" s="122">
        <f>'[1]C-Unità locali'!F17</f>
        <v>0</v>
      </c>
      <c r="D17" s="64" t="e">
        <f t="shared" si="0"/>
        <v>#DIV/0!</v>
      </c>
      <c r="E17" s="64">
        <f>('[1]C-Unità locali'!F17-'[1]C-Unità locali'!E17)/'[1]C-Unità locali'!E17</f>
        <v>-1</v>
      </c>
      <c r="F17" s="41">
        <f>'[1]C-Unità locali'!F17-'[1]C-Unità locali'!E17</f>
        <v>-19532</v>
      </c>
      <c r="H17" s="55">
        <f>('[1]C-Unità locali'!G17-'[1]C-Unità locali'!C17)/'[1]C-Unità locali'!C17</f>
        <v>-6.2367971029071521E-3</v>
      </c>
      <c r="I17" s="370">
        <f>('[1]C-Unità locali'!E17-'[1]C-Unità locali'!D17)/'[1]C-Unità locali'!D17</f>
        <v>-3.8251644820727292E-3</v>
      </c>
    </row>
    <row r="18" spans="2:9" ht="14.25" hidden="1" x14ac:dyDescent="0.25">
      <c r="B18" s="13"/>
      <c r="F18" s="42"/>
    </row>
    <row r="19" spans="2:9" ht="15" thickBot="1" x14ac:dyDescent="0.3">
      <c r="B19" s="13"/>
      <c r="F19" s="42"/>
    </row>
    <row r="20" spans="2:9" ht="19.5" customHeight="1" thickBot="1" x14ac:dyDescent="0.3">
      <c r="B20" s="475" t="s">
        <v>99</v>
      </c>
      <c r="C20" s="476"/>
      <c r="D20" s="476"/>
      <c r="E20" s="476"/>
      <c r="F20" s="476"/>
      <c r="G20" s="476"/>
      <c r="H20" s="476"/>
      <c r="I20" s="477"/>
    </row>
    <row r="22" spans="2:9" x14ac:dyDescent="0.25">
      <c r="D22" s="432" t="s">
        <v>38</v>
      </c>
      <c r="E22" s="432"/>
      <c r="F22" s="432"/>
      <c r="G22" s="1"/>
      <c r="H22" s="432" t="s">
        <v>39</v>
      </c>
      <c r="I22" s="432"/>
    </row>
    <row r="23" spans="2:9" ht="15" thickBot="1" x14ac:dyDescent="0.3">
      <c r="B23" s="14"/>
      <c r="F23" s="42"/>
    </row>
    <row r="24" spans="2:9" ht="14.25" customHeight="1" x14ac:dyDescent="0.25">
      <c r="B24" s="433" t="s">
        <v>111</v>
      </c>
      <c r="C24" s="480" t="s">
        <v>278</v>
      </c>
      <c r="D24" s="482" t="s">
        <v>290</v>
      </c>
      <c r="E24" s="423" t="s">
        <v>279</v>
      </c>
      <c r="F24" s="425" t="s">
        <v>280</v>
      </c>
      <c r="G24" s="251"/>
      <c r="H24" s="427" t="s">
        <v>291</v>
      </c>
      <c r="I24" s="425" t="s">
        <v>292</v>
      </c>
    </row>
    <row r="25" spans="2:9" ht="21" customHeight="1" x14ac:dyDescent="0.25">
      <c r="B25" s="434"/>
      <c r="C25" s="481"/>
      <c r="D25" s="483"/>
      <c r="E25" s="424"/>
      <c r="F25" s="426"/>
      <c r="G25" s="251"/>
      <c r="H25" s="428"/>
      <c r="I25" s="426"/>
    </row>
    <row r="26" spans="2:9" ht="23.25" customHeight="1" x14ac:dyDescent="0.25">
      <c r="B26" s="21" t="s">
        <v>88</v>
      </c>
      <c r="C26" s="120">
        <f>'[1]C-Unità locali'!F26</f>
        <v>20230</v>
      </c>
      <c r="D26" s="59">
        <f>C26/$C$26</f>
        <v>1</v>
      </c>
      <c r="E26" s="68">
        <f>('[1]C-Unità locali'!F26-'[1]C-Unità locali'!E26)/'[1]C-Unità locali'!E26</f>
        <v>-6.1409972979611892E-3</v>
      </c>
      <c r="F26" s="39">
        <f>'[1]C-Unità locali'!F26-'[1]C-Unità locali'!E26</f>
        <v>-125</v>
      </c>
      <c r="H26" s="56">
        <f>('[1]C-Unità locali'!G26-'[1]C-Unità locali'!C26)/'[1]C-Unità locali'!C26</f>
        <v>-5.4482657975385516E-3</v>
      </c>
      <c r="I26" s="209">
        <f>('[1]C-Unità locali'!E26-'[1]C-Unità locali'!D26)/'[1]C-Unità locali'!D26</f>
        <v>-1.7654847726938355E-3</v>
      </c>
    </row>
    <row r="27" spans="2:9" ht="14.25" x14ac:dyDescent="0.25">
      <c r="B27" s="26" t="s">
        <v>100</v>
      </c>
      <c r="C27" s="121">
        <f>'[1]C-Unità locali'!F27</f>
        <v>9974</v>
      </c>
      <c r="D27" s="61">
        <f>C27/$C$26</f>
        <v>0.49303015323776567</v>
      </c>
      <c r="E27" s="63">
        <f>('[1]C-Unità locali'!F27-'[1]C-Unità locali'!E27)/'[1]C-Unità locali'!E27</f>
        <v>-5.9796691249750849E-3</v>
      </c>
      <c r="F27" s="40">
        <f>'[1]C-Unità locali'!F27-'[1]C-Unità locali'!E27</f>
        <v>-60</v>
      </c>
      <c r="H27" s="54">
        <f>('[1]C-Unità locali'!G27-'[1]C-Unità locali'!C27)/'[1]C-Unità locali'!C27</f>
        <v>-8.5959885386819486E-3</v>
      </c>
      <c r="I27" s="362">
        <f>('[1]C-Unità locali'!E27-'[1]C-Unità locali'!D27)/'[1]C-Unità locali'!D27</f>
        <v>-2.9889409186011756E-4</v>
      </c>
    </row>
    <row r="28" spans="2:9" ht="15" thickBot="1" x14ac:dyDescent="0.3">
      <c r="B28" s="28" t="s">
        <v>89</v>
      </c>
      <c r="C28" s="122">
        <f>'[1]C-Unità locali'!F28</f>
        <v>10256</v>
      </c>
      <c r="D28" s="62">
        <f>C28/$C$26</f>
        <v>0.50696984676223433</v>
      </c>
      <c r="E28" s="64">
        <f>('[1]C-Unità locali'!F28-'[1]C-Unità locali'!E28)/'[1]C-Unità locali'!E28</f>
        <v>-6.2978393566514874E-3</v>
      </c>
      <c r="F28" s="41">
        <f>'[1]C-Unità locali'!F28-'[1]C-Unità locali'!E28</f>
        <v>-65</v>
      </c>
      <c r="H28" s="55">
        <f>('[1]C-Unità locali'!G28-'[1]C-Unità locali'!C28)/'[1]C-Unità locali'!C28</f>
        <v>-2.3955538520505941E-3</v>
      </c>
      <c r="I28" s="370">
        <f>('[1]C-Unità locali'!E28-'[1]C-Unità locali'!D28)/'[1]C-Unità locali'!D28</f>
        <v>-3.1871740390187367E-3</v>
      </c>
    </row>
    <row r="29" spans="2:9" ht="15" thickBot="1" x14ac:dyDescent="0.3">
      <c r="B29" s="1"/>
      <c r="F29" s="42"/>
      <c r="H29" s="13"/>
    </row>
    <row r="30" spans="2:9" ht="14.25" customHeight="1" x14ac:dyDescent="0.25">
      <c r="B30" s="478" t="s">
        <v>90</v>
      </c>
      <c r="C30" s="480" t="s">
        <v>278</v>
      </c>
      <c r="D30" s="482" t="s">
        <v>290</v>
      </c>
      <c r="E30" s="423" t="s">
        <v>279</v>
      </c>
      <c r="F30" s="425" t="s">
        <v>280</v>
      </c>
      <c r="G30" s="251"/>
      <c r="H30" s="427" t="s">
        <v>291</v>
      </c>
      <c r="I30" s="425" t="s">
        <v>292</v>
      </c>
    </row>
    <row r="31" spans="2:9" ht="22.5" customHeight="1" x14ac:dyDescent="0.25">
      <c r="B31" s="479"/>
      <c r="C31" s="481"/>
      <c r="D31" s="483"/>
      <c r="E31" s="424"/>
      <c r="F31" s="426"/>
      <c r="G31" s="251"/>
      <c r="H31" s="428"/>
      <c r="I31" s="426"/>
    </row>
    <row r="32" spans="2:9" ht="23.25" customHeight="1" x14ac:dyDescent="0.25">
      <c r="B32" s="201" t="s">
        <v>88</v>
      </c>
      <c r="C32" s="120">
        <f>'[1]C-Unità locali'!F32</f>
        <v>20230</v>
      </c>
      <c r="D32" s="67">
        <f>C32/$C$32</f>
        <v>1</v>
      </c>
      <c r="E32" s="68">
        <f>('[1]C-Unità locali'!F32-'[1]C-Unità locali'!E32)/'[1]C-Unità locali'!E32</f>
        <v>-6.1409972979611892E-3</v>
      </c>
      <c r="F32" s="39">
        <f>'[1]C-Unità locali'!F32-'[1]C-Unità locali'!E32</f>
        <v>-125</v>
      </c>
      <c r="H32" s="56">
        <f>('[1]C-Unità locali'!G32-'[1]C-Unità locali'!C32)/'[1]C-Unità locali'!C32</f>
        <v>-5.4482657975385516E-3</v>
      </c>
      <c r="I32" s="207">
        <f>('[1]C-Unità locali'!E32-'[1]C-Unità locali'!D32)/'[1]C-Unità locali'!D32</f>
        <v>-1.7654847726938355E-3</v>
      </c>
    </row>
    <row r="33" spans="2:30" ht="15" customHeight="1" x14ac:dyDescent="0.25">
      <c r="B33" s="202" t="s">
        <v>91</v>
      </c>
      <c r="C33" s="120">
        <f>'[1]C-Unità locali'!F33</f>
        <v>3790</v>
      </c>
      <c r="D33" s="68">
        <f>C33/$C$32</f>
        <v>0.18734552644587246</v>
      </c>
      <c r="E33" s="68">
        <f>('[1]C-Unità locali'!F33-'[1]C-Unità locali'!E33)/'[1]C-Unità locali'!E33</f>
        <v>-6.55307994757536E-3</v>
      </c>
      <c r="F33" s="39">
        <f>'[1]C-Unità locali'!F33-'[1]C-Unità locali'!E33</f>
        <v>-25</v>
      </c>
      <c r="G33" s="5"/>
      <c r="H33" s="58">
        <f>('[1]C-Unità locali'!G33-'[1]C-Unità locali'!C33)/'[1]C-Unità locali'!C33</f>
        <v>-2.846790890269151E-3</v>
      </c>
      <c r="I33" s="208">
        <f>('[1]C-Unità locali'!E33-'[1]C-Unità locali'!D33)/'[1]C-Unità locali'!D33</f>
        <v>-4.6960605270023482E-3</v>
      </c>
    </row>
    <row r="34" spans="2:30" ht="15" customHeight="1" x14ac:dyDescent="0.25">
      <c r="B34" s="202" t="s">
        <v>92</v>
      </c>
      <c r="C34" s="120">
        <f>'[1]C-Unità locali'!F34</f>
        <v>8351</v>
      </c>
      <c r="D34" s="68">
        <f t="shared" ref="D34:D39" si="1">C34/$C$32</f>
        <v>0.41280276816608996</v>
      </c>
      <c r="E34" s="68">
        <f>('[1]C-Unità locali'!F34-'[1]C-Unità locali'!E34)/'[1]C-Unità locali'!E34</f>
        <v>-7.8412736129262212E-3</v>
      </c>
      <c r="F34" s="39">
        <f>'[1]C-Unità locali'!F34-'[1]C-Unità locali'!E34</f>
        <v>-66</v>
      </c>
      <c r="G34" s="5"/>
      <c r="H34" s="58">
        <f>('[1]C-Unità locali'!G34-'[1]C-Unità locali'!C34)/'[1]C-Unità locali'!C34</f>
        <v>-9.9275870123802842E-3</v>
      </c>
      <c r="I34" s="365">
        <f>('[1]C-Unità locali'!E34-'[1]C-Unità locali'!D34)/'[1]C-Unità locali'!D34</f>
        <v>-2.7251184834123222E-3</v>
      </c>
    </row>
    <row r="35" spans="2:30" ht="15" customHeight="1" x14ac:dyDescent="0.25">
      <c r="B35" s="203" t="s">
        <v>93</v>
      </c>
      <c r="C35" s="215">
        <f>'[1]C-Unità locali'!F35</f>
        <v>3007</v>
      </c>
      <c r="D35" s="110">
        <f t="shared" si="1"/>
        <v>0.1486406327236777</v>
      </c>
      <c r="E35" s="110">
        <f>('[1]C-Unità locali'!F35-'[1]C-Unità locali'!E35)/'[1]C-Unità locali'!E35</f>
        <v>-1.1505588428665352E-2</v>
      </c>
      <c r="F35" s="112">
        <f>'[1]C-Unità locali'!F35-'[1]C-Unità locali'!E35</f>
        <v>-35</v>
      </c>
      <c r="H35" s="117">
        <f>('[1]C-Unità locali'!G35-'[1]C-Unità locali'!C35)/'[1]C-Unità locali'!C35</f>
        <v>-7.3155216284987281E-3</v>
      </c>
      <c r="I35" s="220">
        <f>('[1]C-Unità locali'!E35-'[1]C-Unità locali'!D35)/'[1]C-Unità locali'!D35</f>
        <v>-1.040988939492518E-2</v>
      </c>
    </row>
    <row r="36" spans="2:30" ht="15" customHeight="1" x14ac:dyDescent="0.25">
      <c r="B36" s="203" t="s">
        <v>94</v>
      </c>
      <c r="C36" s="215">
        <f>'[1]C-Unità locali'!F36</f>
        <v>1956</v>
      </c>
      <c r="D36" s="110">
        <f t="shared" si="1"/>
        <v>9.6688086999505679E-2</v>
      </c>
      <c r="E36" s="110">
        <f>('[1]C-Unità locali'!F36-'[1]C-Unità locali'!E36)/'[1]C-Unità locali'!E36</f>
        <v>-1.0622154779969651E-2</v>
      </c>
      <c r="F36" s="112">
        <f>'[1]C-Unità locali'!F36-'[1]C-Unità locali'!E36</f>
        <v>-21</v>
      </c>
      <c r="H36" s="117">
        <f>('[1]C-Unità locali'!G36-'[1]C-Unità locali'!C36)/'[1]C-Unità locali'!C36</f>
        <v>-7.9641612742658036E-3</v>
      </c>
      <c r="I36" s="220">
        <f>('[1]C-Unità locali'!E36-'[1]C-Unità locali'!D36)/'[1]C-Unità locali'!D36</f>
        <v>-6.0331825037707393E-3</v>
      </c>
    </row>
    <row r="37" spans="2:30" ht="15" customHeight="1" x14ac:dyDescent="0.25">
      <c r="B37" s="203" t="s">
        <v>95</v>
      </c>
      <c r="C37" s="215">
        <f>'[1]C-Unità locali'!F37</f>
        <v>421</v>
      </c>
      <c r="D37" s="110">
        <f t="shared" si="1"/>
        <v>2.0810677212061295E-2</v>
      </c>
      <c r="E37" s="110">
        <f>('[1]C-Unità locali'!F37-'[1]C-Unità locali'!E37)/'[1]C-Unità locali'!E37</f>
        <v>4.7732696897374704E-3</v>
      </c>
      <c r="F37" s="112">
        <f>'[1]C-Unità locali'!F37-'[1]C-Unità locali'!E37</f>
        <v>2</v>
      </c>
      <c r="H37" s="117">
        <f>('[1]C-Unità locali'!G37-'[1]C-Unità locali'!C37)/'[1]C-Unità locali'!C37</f>
        <v>-1.1876484560570071E-2</v>
      </c>
      <c r="I37" s="220">
        <f>('[1]C-Unità locali'!E37-'[1]C-Unità locali'!D37)/'[1]C-Unità locali'!D37</f>
        <v>2.1951219512195121E-2</v>
      </c>
    </row>
    <row r="38" spans="2:30" ht="15" customHeight="1" x14ac:dyDescent="0.25">
      <c r="B38" s="203" t="s">
        <v>96</v>
      </c>
      <c r="C38" s="215">
        <f>'[1]C-Unità locali'!F38</f>
        <v>1673</v>
      </c>
      <c r="D38" s="110">
        <f t="shared" si="1"/>
        <v>8.2698961937716267E-2</v>
      </c>
      <c r="E38" s="110">
        <f>('[1]C-Unità locali'!F38-'[1]C-Unità locali'!E38)/'[1]C-Unità locali'!E38</f>
        <v>-8.2987551867219917E-3</v>
      </c>
      <c r="F38" s="112">
        <f>'[1]C-Unità locali'!F38-'[1]C-Unità locali'!E38</f>
        <v>-14</v>
      </c>
      <c r="H38" s="117">
        <f>('[1]C-Unità locali'!G38-'[1]C-Unità locali'!C38)/'[1]C-Unità locali'!C38</f>
        <v>-1.0005885815185403E-2</v>
      </c>
      <c r="I38" s="220">
        <f>('[1]C-Unità locali'!E38-'[1]C-Unità locali'!D38)/'[1]C-Unità locali'!D38</f>
        <v>3.569303985722784E-3</v>
      </c>
    </row>
    <row r="39" spans="2:30" x14ac:dyDescent="0.25">
      <c r="B39" s="203" t="s">
        <v>97</v>
      </c>
      <c r="C39" s="215">
        <f>'[1]C-Unità locali'!F39</f>
        <v>1294</v>
      </c>
      <c r="D39" s="110">
        <f t="shared" si="1"/>
        <v>6.3964409293129021E-2</v>
      </c>
      <c r="E39" s="110">
        <f>('[1]C-Unità locali'!F39-'[1]C-Unità locali'!E39)/'[1]C-Unità locali'!E39</f>
        <v>1.5479876160990713E-3</v>
      </c>
      <c r="F39" s="112">
        <f>'[1]C-Unità locali'!F39-'[1]C-Unità locali'!E39</f>
        <v>2</v>
      </c>
      <c r="H39" s="117">
        <f>('[1]C-Unità locali'!G39-'[1]C-Unità locali'!C39)/'[1]C-Unità locali'!C39</f>
        <v>-1.8619084561675717E-2</v>
      </c>
      <c r="I39" s="220">
        <f>('[1]C-Unità locali'!E39-'[1]C-Unità locali'!D39)/'[1]C-Unità locali'!D39</f>
        <v>4.6656298600311046E-3</v>
      </c>
    </row>
    <row r="40" spans="2:30" ht="15" thickBot="1" x14ac:dyDescent="0.3">
      <c r="B40" s="214" t="s">
        <v>12</v>
      </c>
      <c r="C40" s="216">
        <f>'[1]C-Unità locali'!F40</f>
        <v>8089</v>
      </c>
      <c r="D40" s="183">
        <f>C40/$C$32</f>
        <v>0.39985170538803755</v>
      </c>
      <c r="E40" s="183">
        <f>('[1]C-Unità locali'!F40-'[1]C-Unità locali'!E40)/'[1]C-Unità locali'!E40</f>
        <v>-4.1856456974024379E-3</v>
      </c>
      <c r="F40" s="184">
        <f>'[1]C-Unità locali'!F40-'[1]C-Unità locali'!E40</f>
        <v>-34</v>
      </c>
      <c r="G40" s="5"/>
      <c r="H40" s="191">
        <f>('[1]C-Unità locali'!G40-'[1]C-Unità locali'!C40)/'[1]C-Unità locali'!C40</f>
        <v>-1.9677776411265529E-3</v>
      </c>
      <c r="I40" s="221">
        <f>('[1]C-Unità locali'!E40-'[1]C-Unità locali'!D40)/'[1]C-Unità locali'!D40</f>
        <v>6.1591525006159152E-4</v>
      </c>
    </row>
    <row r="41" spans="2:30" ht="14.25" x14ac:dyDescent="0.25">
      <c r="B41" s="1"/>
      <c r="D41" s="16"/>
      <c r="E41" s="16"/>
      <c r="F41" s="42"/>
      <c r="H41" s="19"/>
      <c r="I41" s="16"/>
      <c r="N41" s="16"/>
    </row>
    <row r="42" spans="2:30" x14ac:dyDescent="0.25">
      <c r="F42" s="17"/>
    </row>
    <row r="43" spans="2:30" ht="42.75" customHeight="1" x14ac:dyDescent="0.25">
      <c r="B43" s="429" t="s">
        <v>44</v>
      </c>
      <c r="C43" s="429"/>
      <c r="D43" s="429"/>
      <c r="E43" s="429"/>
      <c r="F43" s="429"/>
      <c r="G43" s="429"/>
      <c r="H43" s="429"/>
      <c r="I43" s="429"/>
      <c r="J43" s="429"/>
      <c r="K43" s="429"/>
      <c r="T43" s="247"/>
      <c r="U43" s="247"/>
      <c r="V43" s="247"/>
      <c r="W43" s="247"/>
      <c r="X43" s="247"/>
      <c r="Y43" s="247"/>
      <c r="Z43" s="247"/>
      <c r="AA43" s="251"/>
      <c r="AB43" s="251"/>
      <c r="AC43" s="251"/>
      <c r="AD43" s="251"/>
    </row>
    <row r="44" spans="2:30" ht="14.25" hidden="1" thickBot="1" x14ac:dyDescent="0.3">
      <c r="T44" s="2"/>
      <c r="U44" s="2"/>
      <c r="V44" s="2"/>
      <c r="W44" s="2"/>
      <c r="X44" s="2"/>
      <c r="Y44" s="2"/>
      <c r="Z44" s="2"/>
      <c r="AA44" s="2"/>
    </row>
    <row r="45" spans="2:30" ht="19.5" hidden="1" customHeight="1" thickBot="1" x14ac:dyDescent="0.3">
      <c r="B45" s="475" t="s">
        <v>98</v>
      </c>
      <c r="C45" s="476"/>
      <c r="D45" s="476"/>
      <c r="E45" s="476"/>
      <c r="F45" s="476"/>
      <c r="G45" s="476"/>
      <c r="H45" s="476"/>
      <c r="I45" s="476"/>
      <c r="J45" s="476"/>
      <c r="K45" s="477"/>
      <c r="T45" s="2"/>
      <c r="U45" s="2"/>
      <c r="V45" s="2"/>
      <c r="W45" s="2"/>
      <c r="X45" s="2"/>
      <c r="Y45" s="2"/>
      <c r="Z45" s="2"/>
      <c r="AA45" s="2"/>
    </row>
    <row r="46" spans="2:30" ht="14.25" hidden="1" thickBot="1" x14ac:dyDescent="0.3">
      <c r="T46" s="2"/>
      <c r="U46" s="2"/>
      <c r="V46" s="2"/>
      <c r="W46" s="2"/>
      <c r="X46" s="2"/>
      <c r="Y46" s="2"/>
      <c r="Z46" s="2"/>
      <c r="AA46" s="2"/>
    </row>
    <row r="47" spans="2:30" ht="29.25" hidden="1" customHeight="1" x14ac:dyDescent="0.25">
      <c r="B47" s="65" t="s">
        <v>121</v>
      </c>
      <c r="C47" s="123" t="s">
        <v>293</v>
      </c>
      <c r="D47" s="34" t="s">
        <v>294</v>
      </c>
      <c r="E47" s="34" t="s">
        <v>295</v>
      </c>
      <c r="F47" s="34" t="s">
        <v>296</v>
      </c>
      <c r="G47" s="34" t="s">
        <v>282</v>
      </c>
      <c r="H47" s="123" t="s">
        <v>278</v>
      </c>
      <c r="J47" s="71" t="s">
        <v>270</v>
      </c>
      <c r="K47" s="70" t="s">
        <v>271</v>
      </c>
      <c r="T47" s="378"/>
      <c r="U47" s="75" t="s">
        <v>293</v>
      </c>
      <c r="V47" s="75" t="s">
        <v>294</v>
      </c>
      <c r="W47" s="75" t="s">
        <v>295</v>
      </c>
      <c r="X47" s="75" t="s">
        <v>296</v>
      </c>
      <c r="Y47" s="75" t="s">
        <v>282</v>
      </c>
      <c r="Z47" s="75" t="s">
        <v>278</v>
      </c>
      <c r="AA47" s="2"/>
    </row>
    <row r="48" spans="2:30" ht="23.25" hidden="1" customHeight="1" x14ac:dyDescent="0.25">
      <c r="B48" s="31" t="s">
        <v>7</v>
      </c>
      <c r="C48" s="120">
        <f>'[1]C-Unità locali'!C49</f>
        <v>126411</v>
      </c>
      <c r="D48" s="6">
        <f>'[1]C-Unità locali'!D49</f>
        <v>125236</v>
      </c>
      <c r="E48" s="6">
        <f>'[1]C-Unità locali'!E49</f>
        <v>123198</v>
      </c>
      <c r="F48" s="43">
        <f>'[1]C-Unità locali'!F49</f>
        <v>121545</v>
      </c>
      <c r="G48" s="43">
        <f>'[1]C-Unità locali'!G49</f>
        <v>121486</v>
      </c>
      <c r="H48" s="120">
        <f>'[1]C-Unità locali'!H49</f>
        <v>0</v>
      </c>
      <c r="I48" s="15"/>
      <c r="J48" s="56">
        <f>(H48-C48)/C48</f>
        <v>-1</v>
      </c>
      <c r="K48" s="57">
        <f>H48-C48</f>
        <v>-126411</v>
      </c>
      <c r="T48" s="379" t="s">
        <v>7</v>
      </c>
      <c r="U48" s="9">
        <f>C48/$C$48*100</f>
        <v>100</v>
      </c>
      <c r="V48" s="9">
        <f t="shared" ref="V48:Z48" si="2">D48/$C$48*100</f>
        <v>99.070492283108265</v>
      </c>
      <c r="W48" s="9">
        <f t="shared" si="2"/>
        <v>97.45829081329947</v>
      </c>
      <c r="X48" s="9">
        <f t="shared" si="2"/>
        <v>96.150651446472224</v>
      </c>
      <c r="Y48" s="9">
        <f t="shared" si="2"/>
        <v>96.103978293028291</v>
      </c>
      <c r="Z48" s="9">
        <f t="shared" si="2"/>
        <v>0</v>
      </c>
      <c r="AA48" s="2"/>
    </row>
    <row r="49" spans="2:27" ht="14.25" hidden="1" x14ac:dyDescent="0.25">
      <c r="B49" s="31" t="s">
        <v>3</v>
      </c>
      <c r="C49" s="120">
        <f>'[1]C-Unità locali'!C50</f>
        <v>21363</v>
      </c>
      <c r="D49" s="6">
        <f>'[1]C-Unità locali'!D50</f>
        <v>21062</v>
      </c>
      <c r="E49" s="6">
        <f>'[1]C-Unità locali'!E50</f>
        <v>20781</v>
      </c>
      <c r="F49" s="43">
        <f>'[1]C-Unità locali'!F50</f>
        <v>20455</v>
      </c>
      <c r="G49" s="43">
        <f>'[1]C-Unità locali'!G50</f>
        <v>20445</v>
      </c>
      <c r="H49" s="120">
        <f>'[1]C-Unità locali'!H50</f>
        <v>0</v>
      </c>
      <c r="I49" s="9"/>
      <c r="J49" s="58">
        <f t="shared" ref="J49:J55" si="3">(H49-C49)/C49</f>
        <v>-1</v>
      </c>
      <c r="K49" s="46">
        <f t="shared" ref="K49:K55" si="4">H49-C49</f>
        <v>-21363</v>
      </c>
      <c r="T49" s="379" t="s">
        <v>3</v>
      </c>
      <c r="U49" s="9">
        <f>C49/$C$49*100</f>
        <v>100</v>
      </c>
      <c r="V49" s="9">
        <f t="shared" ref="V49:Z49" si="5">D49/$C$49*100</f>
        <v>98.591021860225624</v>
      </c>
      <c r="W49" s="9">
        <f t="shared" si="5"/>
        <v>97.275663530403037</v>
      </c>
      <c r="X49" s="9">
        <f t="shared" si="5"/>
        <v>95.74966062818892</v>
      </c>
      <c r="Y49" s="9">
        <f t="shared" si="5"/>
        <v>95.702850723213032</v>
      </c>
      <c r="Z49" s="9">
        <f t="shared" si="5"/>
        <v>0</v>
      </c>
      <c r="AA49" s="2"/>
    </row>
    <row r="50" spans="2:27" ht="14.25" hidden="1" x14ac:dyDescent="0.25">
      <c r="B50" s="32" t="s">
        <v>0</v>
      </c>
      <c r="C50" s="121">
        <f>'[1]C-Unità locali'!C51</f>
        <v>4216</v>
      </c>
      <c r="D50" s="9">
        <f>'[1]C-Unità locali'!D51</f>
        <v>4092</v>
      </c>
      <c r="E50" s="9">
        <f>'[1]C-Unità locali'!E51</f>
        <v>3999</v>
      </c>
      <c r="F50" s="44">
        <f>'[1]C-Unità locali'!F51</f>
        <v>3916</v>
      </c>
      <c r="G50" s="44">
        <f>'[1]C-Unità locali'!G51</f>
        <v>3921</v>
      </c>
      <c r="H50" s="121">
        <f>'[1]C-Unità locali'!H51</f>
        <v>0</v>
      </c>
      <c r="I50" s="15"/>
      <c r="J50" s="54">
        <f t="shared" si="3"/>
        <v>-1</v>
      </c>
      <c r="K50" s="48">
        <f t="shared" si="4"/>
        <v>-4216</v>
      </c>
      <c r="T50" s="2"/>
      <c r="U50" s="2"/>
      <c r="V50" s="2"/>
      <c r="W50" s="2"/>
      <c r="X50" s="2"/>
      <c r="Y50" s="2"/>
      <c r="Z50" s="2"/>
      <c r="AA50" s="2"/>
    </row>
    <row r="51" spans="2:27" ht="14.25" hidden="1" x14ac:dyDescent="0.25">
      <c r="B51" s="32" t="s">
        <v>1</v>
      </c>
      <c r="C51" s="121">
        <f>'[1]C-Unità locali'!C52</f>
        <v>27191</v>
      </c>
      <c r="D51" s="9">
        <f>'[1]C-Unità locali'!D52</f>
        <v>27009</v>
      </c>
      <c r="E51" s="9">
        <f>'[1]C-Unità locali'!E52</f>
        <v>26396</v>
      </c>
      <c r="F51" s="44">
        <f>'[1]C-Unità locali'!F52</f>
        <v>26139</v>
      </c>
      <c r="G51" s="44">
        <f>'[1]C-Unità locali'!G52</f>
        <v>26185</v>
      </c>
      <c r="H51" s="121">
        <f>'[1]C-Unità locali'!H52</f>
        <v>0</v>
      </c>
      <c r="I51" s="8"/>
      <c r="J51" s="54">
        <f t="shared" si="3"/>
        <v>-1</v>
      </c>
      <c r="K51" s="48">
        <f t="shared" si="4"/>
        <v>-27191</v>
      </c>
      <c r="T51" s="2"/>
      <c r="U51" s="2"/>
      <c r="V51" s="2"/>
      <c r="W51" s="2"/>
      <c r="X51" s="2"/>
      <c r="Y51" s="2"/>
      <c r="Z51" s="2"/>
      <c r="AA51" s="2"/>
    </row>
    <row r="52" spans="2:27" ht="14.25" hidden="1" x14ac:dyDescent="0.25">
      <c r="B52" s="32" t="s">
        <v>2</v>
      </c>
      <c r="C52" s="121">
        <f>'[1]C-Unità locali'!C53</f>
        <v>6186</v>
      </c>
      <c r="D52" s="9">
        <f>'[1]C-Unità locali'!D53</f>
        <v>6093</v>
      </c>
      <c r="E52" s="9">
        <f>'[1]C-Unità locali'!E53</f>
        <v>5950</v>
      </c>
      <c r="F52" s="44">
        <f>'[1]C-Unità locali'!F53</f>
        <v>5865</v>
      </c>
      <c r="G52" s="44">
        <f>'[1]C-Unità locali'!G53</f>
        <v>5774</v>
      </c>
      <c r="H52" s="121">
        <f>'[1]C-Unità locali'!H53</f>
        <v>0</v>
      </c>
      <c r="I52" s="15"/>
      <c r="J52" s="54">
        <f t="shared" si="3"/>
        <v>-1</v>
      </c>
      <c r="K52" s="48">
        <f t="shared" si="4"/>
        <v>-6186</v>
      </c>
      <c r="T52" s="2"/>
      <c r="U52" s="2"/>
      <c r="V52" s="2"/>
      <c r="W52" s="2"/>
      <c r="X52" s="2"/>
      <c r="Y52" s="2"/>
      <c r="Z52" s="2"/>
      <c r="AA52" s="2"/>
    </row>
    <row r="53" spans="2:27" ht="14.25" hidden="1" x14ac:dyDescent="0.25">
      <c r="B53" s="32" t="s">
        <v>4</v>
      </c>
      <c r="C53" s="121">
        <f>'[1]C-Unità locali'!C54</f>
        <v>23748</v>
      </c>
      <c r="D53" s="9">
        <f>'[1]C-Unità locali'!D54</f>
        <v>23564</v>
      </c>
      <c r="E53" s="9">
        <f>'[1]C-Unità locali'!E54</f>
        <v>23236</v>
      </c>
      <c r="F53" s="44">
        <f>'[1]C-Unità locali'!F54</f>
        <v>22952</v>
      </c>
      <c r="G53" s="44">
        <f>'[1]C-Unità locali'!G54</f>
        <v>22862</v>
      </c>
      <c r="H53" s="121">
        <f>'[1]C-Unità locali'!H54</f>
        <v>0</v>
      </c>
      <c r="I53" s="15"/>
      <c r="J53" s="54">
        <f t="shared" si="3"/>
        <v>-1</v>
      </c>
      <c r="K53" s="48">
        <f t="shared" si="4"/>
        <v>-23748</v>
      </c>
      <c r="T53" s="2"/>
      <c r="U53" s="2"/>
      <c r="V53" s="2"/>
      <c r="W53" s="2"/>
      <c r="X53" s="2"/>
      <c r="Y53" s="2"/>
      <c r="Z53" s="2"/>
      <c r="AA53" s="2"/>
    </row>
    <row r="54" spans="2:27" ht="14.25" hidden="1" x14ac:dyDescent="0.25">
      <c r="B54" s="32" t="s">
        <v>5</v>
      </c>
      <c r="C54" s="121">
        <f>'[1]C-Unità locali'!C55</f>
        <v>23077</v>
      </c>
      <c r="D54" s="9">
        <f>'[1]C-Unità locali'!D55</f>
        <v>22916</v>
      </c>
      <c r="E54" s="9">
        <f>'[1]C-Unità locali'!E55</f>
        <v>22626</v>
      </c>
      <c r="F54" s="44">
        <f>'[1]C-Unità locali'!F55</f>
        <v>22474</v>
      </c>
      <c r="G54" s="44">
        <f>'[1]C-Unità locali'!G55</f>
        <v>22541</v>
      </c>
      <c r="H54" s="121">
        <f>'[1]C-Unità locali'!H55</f>
        <v>0</v>
      </c>
      <c r="I54" s="15"/>
      <c r="J54" s="54">
        <f t="shared" si="3"/>
        <v>-1</v>
      </c>
      <c r="K54" s="48">
        <f t="shared" si="4"/>
        <v>-23077</v>
      </c>
      <c r="T54" s="2"/>
      <c r="U54" s="2"/>
      <c r="V54" s="2"/>
      <c r="W54" s="2"/>
      <c r="X54" s="2"/>
      <c r="Y54" s="2"/>
      <c r="Z54" s="2"/>
      <c r="AA54" s="2"/>
    </row>
    <row r="55" spans="2:27" ht="15" hidden="1" thickBot="1" x14ac:dyDescent="0.3">
      <c r="B55" s="33" t="s">
        <v>6</v>
      </c>
      <c r="C55" s="122">
        <f>'[1]C-Unità locali'!C56</f>
        <v>20630</v>
      </c>
      <c r="D55" s="217">
        <f>'[1]C-Unità locali'!D56</f>
        <v>20500</v>
      </c>
      <c r="E55" s="11">
        <f>'[1]C-Unità locali'!E56</f>
        <v>20210</v>
      </c>
      <c r="F55" s="45">
        <f>'[1]C-Unità locali'!F56</f>
        <v>19744</v>
      </c>
      <c r="G55" s="213">
        <f>'[1]C-Unità locali'!G56</f>
        <v>19758</v>
      </c>
      <c r="H55" s="122">
        <f>'[1]C-Unità locali'!H56</f>
        <v>0</v>
      </c>
      <c r="I55" s="15"/>
      <c r="J55" s="55">
        <f t="shared" si="3"/>
        <v>-1</v>
      </c>
      <c r="K55" s="49">
        <f t="shared" si="4"/>
        <v>-20630</v>
      </c>
      <c r="T55" s="2"/>
      <c r="U55" s="2"/>
      <c r="V55" s="2"/>
      <c r="W55" s="2"/>
      <c r="X55" s="2"/>
      <c r="Y55" s="2"/>
      <c r="Z55" s="2"/>
      <c r="AA55" s="2"/>
    </row>
    <row r="56" spans="2:27" ht="14.25" hidden="1" x14ac:dyDescent="0.25">
      <c r="B56" s="13"/>
      <c r="F56" s="42"/>
      <c r="T56" s="2"/>
      <c r="U56" s="2"/>
      <c r="V56" s="2"/>
      <c r="W56" s="2"/>
      <c r="X56" s="2"/>
      <c r="Y56" s="2"/>
      <c r="Z56" s="2"/>
      <c r="AA56" s="2"/>
    </row>
    <row r="57" spans="2:27" ht="15" thickBot="1" x14ac:dyDescent="0.3">
      <c r="B57" s="13"/>
      <c r="F57" s="42"/>
      <c r="T57" s="247"/>
      <c r="U57" s="247"/>
      <c r="V57" s="247"/>
      <c r="W57" s="247"/>
      <c r="X57" s="247"/>
      <c r="Y57" s="247"/>
      <c r="Z57" s="247"/>
      <c r="AA57" s="247"/>
    </row>
    <row r="58" spans="2:27" ht="19.5" customHeight="1" thickBot="1" x14ac:dyDescent="0.3">
      <c r="B58" s="475" t="s">
        <v>103</v>
      </c>
      <c r="C58" s="476"/>
      <c r="D58" s="476"/>
      <c r="E58" s="476"/>
      <c r="F58" s="476"/>
      <c r="G58" s="476"/>
      <c r="H58" s="476"/>
      <c r="I58" s="476"/>
      <c r="J58" s="476"/>
      <c r="K58" s="477"/>
      <c r="T58" s="247"/>
      <c r="U58" s="247"/>
      <c r="V58" s="247"/>
      <c r="W58" s="247"/>
      <c r="X58" s="247"/>
      <c r="Y58" s="247"/>
      <c r="Z58" s="247"/>
      <c r="AA58" s="247"/>
    </row>
    <row r="59" spans="2:27" ht="14.25" thickBot="1" x14ac:dyDescent="0.3">
      <c r="T59" s="247"/>
      <c r="U59" s="247"/>
      <c r="V59" s="247"/>
      <c r="W59" s="247"/>
      <c r="X59" s="247"/>
      <c r="Y59" s="247"/>
      <c r="Z59" s="247"/>
      <c r="AA59" s="247"/>
    </row>
    <row r="60" spans="2:27" ht="29.25" customHeight="1" x14ac:dyDescent="0.25">
      <c r="B60" s="69" t="s">
        <v>111</v>
      </c>
      <c r="C60" s="123" t="s">
        <v>293</v>
      </c>
      <c r="D60" s="34" t="s">
        <v>294</v>
      </c>
      <c r="E60" s="34" t="s">
        <v>295</v>
      </c>
      <c r="F60" s="34" t="s">
        <v>296</v>
      </c>
      <c r="G60" s="34" t="s">
        <v>282</v>
      </c>
      <c r="H60" s="123" t="s">
        <v>278</v>
      </c>
      <c r="J60" s="71" t="s">
        <v>270</v>
      </c>
      <c r="K60" s="70" t="s">
        <v>271</v>
      </c>
      <c r="T60" s="358"/>
      <c r="U60" s="380" t="s">
        <v>293</v>
      </c>
      <c r="V60" s="380" t="s">
        <v>294</v>
      </c>
      <c r="W60" s="380" t="s">
        <v>295</v>
      </c>
      <c r="X60" s="380" t="s">
        <v>296</v>
      </c>
      <c r="Y60" s="380" t="s">
        <v>282</v>
      </c>
      <c r="Z60" s="380" t="s">
        <v>278</v>
      </c>
      <c r="AA60" s="247"/>
    </row>
    <row r="61" spans="2:27" ht="23.25" customHeight="1" x14ac:dyDescent="0.25">
      <c r="B61" s="21" t="s">
        <v>88</v>
      </c>
      <c r="C61" s="120">
        <f>'[1]C-Unità locali'!C62</f>
        <v>21363</v>
      </c>
      <c r="D61" s="6">
        <f>'[1]C-Unità locali'!D62</f>
        <v>21062</v>
      </c>
      <c r="E61" s="6">
        <f>'[1]C-Unità locali'!E62</f>
        <v>20781</v>
      </c>
      <c r="F61" s="43">
        <f>'[1]C-Unità locali'!F62</f>
        <v>20455</v>
      </c>
      <c r="G61" s="43">
        <f>'[1]C-Unità locali'!G62</f>
        <v>20445</v>
      </c>
      <c r="H61" s="120">
        <f>'[1]C-Unità locali'!H62</f>
        <v>20230</v>
      </c>
      <c r="I61" s="15"/>
      <c r="J61" s="56">
        <f>(H61-C61)/C61</f>
        <v>-5.3035622337686654E-2</v>
      </c>
      <c r="K61" s="57">
        <f>H61-C61</f>
        <v>-1133</v>
      </c>
      <c r="T61" s="360" t="s">
        <v>101</v>
      </c>
      <c r="U61" s="381">
        <f>C62/$C$62*100</f>
        <v>100</v>
      </c>
      <c r="V61" s="381">
        <f t="shared" ref="V61:Z61" si="6">D62/$C$62*100</f>
        <v>99.121452017764042</v>
      </c>
      <c r="W61" s="381">
        <f t="shared" si="6"/>
        <v>98.44564587758255</v>
      </c>
      <c r="X61" s="381">
        <f t="shared" si="6"/>
        <v>97.277466692411664</v>
      </c>
      <c r="Y61" s="381">
        <f t="shared" si="6"/>
        <v>96.871983008302763</v>
      </c>
      <c r="Z61" s="381">
        <f t="shared" si="6"/>
        <v>96.292720602432908</v>
      </c>
      <c r="AA61" s="247"/>
    </row>
    <row r="62" spans="2:27" ht="14.25" x14ac:dyDescent="0.25">
      <c r="B62" s="26" t="s">
        <v>100</v>
      </c>
      <c r="C62" s="121">
        <f>'[1]C-Unità locali'!C63</f>
        <v>10358</v>
      </c>
      <c r="D62" s="9">
        <f>'[1]C-Unità locali'!D63</f>
        <v>10267</v>
      </c>
      <c r="E62" s="9">
        <f>'[1]C-Unità locali'!E63</f>
        <v>10197</v>
      </c>
      <c r="F62" s="44">
        <f>'[1]C-Unità locali'!F63</f>
        <v>10076</v>
      </c>
      <c r="G62" s="9">
        <f>'[1]C-Unità locali'!G63</f>
        <v>10034</v>
      </c>
      <c r="H62" s="121">
        <f>'[1]C-Unità locali'!H63</f>
        <v>9974</v>
      </c>
      <c r="J62" s="54">
        <f t="shared" ref="J62:J63" si="7">(H62-C62)/C62</f>
        <v>-3.7072793975670981E-2</v>
      </c>
      <c r="K62" s="48">
        <f t="shared" ref="K62:K63" si="8">H62-C62</f>
        <v>-384</v>
      </c>
      <c r="T62" s="360" t="s">
        <v>102</v>
      </c>
      <c r="U62" s="381">
        <f>C63/$C$63*100</f>
        <v>100</v>
      </c>
      <c r="V62" s="381">
        <f t="shared" ref="V62:Z62" si="9">D63/$C$63*100</f>
        <v>98.091776465243072</v>
      </c>
      <c r="W62" s="381">
        <f t="shared" si="9"/>
        <v>96.174466151749201</v>
      </c>
      <c r="X62" s="381">
        <f t="shared" si="9"/>
        <v>94.311676510676961</v>
      </c>
      <c r="Y62" s="381">
        <f t="shared" si="9"/>
        <v>94.602453430258976</v>
      </c>
      <c r="Z62" s="381">
        <f t="shared" si="9"/>
        <v>93.194002726033617</v>
      </c>
      <c r="AA62" s="247"/>
    </row>
    <row r="63" spans="2:27" ht="15" thickBot="1" x14ac:dyDescent="0.3">
      <c r="B63" s="28" t="s">
        <v>89</v>
      </c>
      <c r="C63" s="122">
        <f>'[1]C-Unità locali'!C64</f>
        <v>11005</v>
      </c>
      <c r="D63" s="217">
        <f>'[1]C-Unità locali'!D64</f>
        <v>10795</v>
      </c>
      <c r="E63" s="11">
        <f>'[1]C-Unità locali'!E64</f>
        <v>10584</v>
      </c>
      <c r="F63" s="45">
        <f>'[1]C-Unità locali'!F64</f>
        <v>10379</v>
      </c>
      <c r="G63" s="271">
        <f>'[1]C-Unità locali'!G64</f>
        <v>10411</v>
      </c>
      <c r="H63" s="122">
        <f>'[1]C-Unità locali'!H64</f>
        <v>10256</v>
      </c>
      <c r="J63" s="55">
        <f t="shared" si="7"/>
        <v>-6.8059972739663785E-2</v>
      </c>
      <c r="K63" s="49">
        <f t="shared" si="8"/>
        <v>-749</v>
      </c>
      <c r="T63" s="247"/>
      <c r="U63" s="247"/>
      <c r="V63" s="247"/>
      <c r="W63" s="247"/>
      <c r="X63" s="247"/>
      <c r="Y63" s="247"/>
      <c r="Z63" s="247"/>
      <c r="AA63" s="247"/>
    </row>
    <row r="64" spans="2:27" ht="14.25" thickBo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T64" s="247"/>
      <c r="U64" s="247"/>
      <c r="V64" s="247"/>
      <c r="W64" s="247"/>
      <c r="X64" s="247"/>
      <c r="Y64" s="247"/>
      <c r="Z64" s="247"/>
      <c r="AA64" s="247"/>
    </row>
    <row r="65" spans="2:30" ht="29.25" customHeight="1" x14ac:dyDescent="0.25">
      <c r="B65" s="69" t="s">
        <v>90</v>
      </c>
      <c r="C65" s="123" t="s">
        <v>293</v>
      </c>
      <c r="D65" s="34" t="s">
        <v>294</v>
      </c>
      <c r="E65" s="34" t="s">
        <v>295</v>
      </c>
      <c r="F65" s="34" t="s">
        <v>296</v>
      </c>
      <c r="G65" s="34" t="s">
        <v>282</v>
      </c>
      <c r="H65" s="123" t="s">
        <v>278</v>
      </c>
      <c r="J65" s="71" t="s">
        <v>270</v>
      </c>
      <c r="K65" s="70" t="s">
        <v>271</v>
      </c>
      <c r="T65" s="247"/>
      <c r="U65" s="247"/>
      <c r="V65" s="247"/>
      <c r="W65" s="247"/>
      <c r="X65" s="247"/>
      <c r="Y65" s="247"/>
      <c r="Z65" s="247"/>
      <c r="AA65" s="247"/>
    </row>
    <row r="66" spans="2:30" ht="23.25" customHeight="1" x14ac:dyDescent="0.25">
      <c r="B66" s="21" t="s">
        <v>88</v>
      </c>
      <c r="C66" s="120">
        <f>'[1]C-Unità locali'!C67</f>
        <v>21363</v>
      </c>
      <c r="D66" s="6">
        <f>'[1]C-Unità locali'!D67</f>
        <v>21062</v>
      </c>
      <c r="E66" s="6">
        <f>'[1]C-Unità locali'!E67</f>
        <v>20781</v>
      </c>
      <c r="F66" s="43">
        <f>'[1]C-Unità locali'!F67</f>
        <v>20455</v>
      </c>
      <c r="G66" s="43">
        <f>'[1]C-Unità locali'!G67</f>
        <v>20445</v>
      </c>
      <c r="H66" s="120">
        <f>'[1]C-Unità locali'!H67</f>
        <v>20230</v>
      </c>
      <c r="I66" s="15"/>
      <c r="J66" s="56">
        <f t="shared" ref="J66:J68" si="10">(H66-C66)/C66</f>
        <v>-5.3035622337686654E-2</v>
      </c>
      <c r="K66" s="57">
        <f t="shared" ref="K66:K68" si="11">H66-C66</f>
        <v>-1133</v>
      </c>
      <c r="T66" s="247"/>
      <c r="U66" s="247"/>
      <c r="V66" s="247"/>
      <c r="W66" s="247"/>
      <c r="X66" s="247"/>
      <c r="Y66" s="247"/>
      <c r="Z66" s="247"/>
      <c r="AA66" s="247"/>
    </row>
    <row r="67" spans="2:30" ht="14.25" x14ac:dyDescent="0.25">
      <c r="B67" s="180" t="s">
        <v>91</v>
      </c>
      <c r="C67" s="120">
        <f>'[1]C-Unità locali'!C68</f>
        <v>4014</v>
      </c>
      <c r="D67" s="6">
        <f>'[1]C-Unità locali'!D68</f>
        <v>3953</v>
      </c>
      <c r="E67" s="6">
        <f>'[1]C-Unità locali'!E68</f>
        <v>3894</v>
      </c>
      <c r="F67" s="43">
        <f>'[1]C-Unità locali'!F68</f>
        <v>3849</v>
      </c>
      <c r="G67" s="6">
        <f>'[1]C-Unità locali'!G68</f>
        <v>3853</v>
      </c>
      <c r="H67" s="120">
        <f>'[1]C-Unità locali'!H68</f>
        <v>3790</v>
      </c>
      <c r="I67" s="287"/>
      <c r="J67" s="58">
        <f t="shared" si="10"/>
        <v>-5.5804683607374193E-2</v>
      </c>
      <c r="K67" s="46">
        <f t="shared" si="11"/>
        <v>-224</v>
      </c>
      <c r="T67" s="247"/>
      <c r="U67" s="247"/>
      <c r="V67" s="247"/>
      <c r="W67" s="247"/>
      <c r="X67" s="247"/>
      <c r="Y67" s="247"/>
      <c r="Z67" s="380"/>
      <c r="AA67" s="247"/>
    </row>
    <row r="68" spans="2:30" ht="27" x14ac:dyDescent="0.25">
      <c r="B68" s="180" t="s">
        <v>92</v>
      </c>
      <c r="C68" s="120">
        <f>'[1]C-Unità locali'!C69</f>
        <v>9192</v>
      </c>
      <c r="D68" s="6">
        <f>'[1]C-Unità locali'!D69</f>
        <v>9020</v>
      </c>
      <c r="E68" s="6">
        <f>'[1]C-Unità locali'!E69</f>
        <v>8869</v>
      </c>
      <c r="F68" s="43">
        <f>'[1]C-Unità locali'!F69</f>
        <v>8622</v>
      </c>
      <c r="G68" s="6">
        <f>'[1]C-Unità locali'!G69</f>
        <v>8477</v>
      </c>
      <c r="H68" s="120">
        <f>'[1]C-Unità locali'!H69</f>
        <v>8351</v>
      </c>
      <c r="I68" s="287"/>
      <c r="J68" s="58">
        <f t="shared" si="10"/>
        <v>-9.1492602262837244E-2</v>
      </c>
      <c r="K68" s="46">
        <f t="shared" si="11"/>
        <v>-841</v>
      </c>
      <c r="T68" s="358"/>
      <c r="U68" s="380" t="s">
        <v>293</v>
      </c>
      <c r="V68" s="380" t="s">
        <v>294</v>
      </c>
      <c r="W68" s="380" t="s">
        <v>295</v>
      </c>
      <c r="X68" s="380" t="s">
        <v>296</v>
      </c>
      <c r="Y68" s="380" t="s">
        <v>282</v>
      </c>
      <c r="Z68" s="380" t="s">
        <v>278</v>
      </c>
      <c r="AA68" s="247"/>
    </row>
    <row r="69" spans="2:30" x14ac:dyDescent="0.25">
      <c r="B69" s="107" t="s">
        <v>93</v>
      </c>
      <c r="C69" s="215">
        <f>'[1]C-Unità locali'!C70</f>
        <v>3585</v>
      </c>
      <c r="D69" s="198">
        <f>'[1]C-Unità locali'!D70</f>
        <v>3488</v>
      </c>
      <c r="E69" s="198">
        <f>'[1]C-Unità locali'!E70</f>
        <v>3347</v>
      </c>
      <c r="F69" s="198">
        <f>'[1]C-Unità locali'!F70</f>
        <v>3181</v>
      </c>
      <c r="G69" s="198">
        <f>'[1]C-Unità locali'!G70</f>
        <v>3121</v>
      </c>
      <c r="H69" s="215">
        <f>'[1]C-Unità locali'!H70</f>
        <v>3007</v>
      </c>
      <c r="I69" s="112"/>
      <c r="J69" s="117">
        <f t="shared" ref="J69:J74" si="12">(H69-C69)/C69</f>
        <v>-0.1612273361227336</v>
      </c>
      <c r="K69" s="112">
        <f t="shared" ref="K69:K74" si="13">H69-C69</f>
        <v>-578</v>
      </c>
      <c r="T69" s="247" t="s">
        <v>91</v>
      </c>
      <c r="U69" s="381">
        <f>C67/$C$67*100</f>
        <v>100</v>
      </c>
      <c r="V69" s="381">
        <f t="shared" ref="V69:Z69" si="14">D67/$C$67*100</f>
        <v>98.480318883906321</v>
      </c>
      <c r="W69" s="381">
        <f t="shared" si="14"/>
        <v>97.010463378176382</v>
      </c>
      <c r="X69" s="381">
        <f t="shared" si="14"/>
        <v>95.889387144992526</v>
      </c>
      <c r="Y69" s="381">
        <f t="shared" si="14"/>
        <v>95.989038365719978</v>
      </c>
      <c r="Z69" s="381">
        <f t="shared" si="14"/>
        <v>94.419531639262573</v>
      </c>
      <c r="AA69" s="247"/>
    </row>
    <row r="70" spans="2:30" x14ac:dyDescent="0.25">
      <c r="B70" s="107" t="s">
        <v>94</v>
      </c>
      <c r="C70" s="215">
        <f>'[1]C-Unità locali'!C71</f>
        <v>2204</v>
      </c>
      <c r="D70" s="198">
        <f>'[1]C-Unità locali'!D71</f>
        <v>2141</v>
      </c>
      <c r="E70" s="198">
        <f>'[1]C-Unità locali'!E71</f>
        <v>2123</v>
      </c>
      <c r="F70" s="198">
        <f>'[1]C-Unità locali'!F71</f>
        <v>2035</v>
      </c>
      <c r="G70" s="198">
        <f>'[1]C-Unità locali'!G71</f>
        <v>1993</v>
      </c>
      <c r="H70" s="215">
        <f>'[1]C-Unità locali'!H71</f>
        <v>1956</v>
      </c>
      <c r="I70" s="288"/>
      <c r="J70" s="117">
        <f t="shared" si="12"/>
        <v>-0.11252268602540835</v>
      </c>
      <c r="K70" s="112">
        <f t="shared" si="13"/>
        <v>-248</v>
      </c>
      <c r="T70" s="360" t="s">
        <v>93</v>
      </c>
      <c r="U70" s="381">
        <f t="shared" ref="U70:Z70" si="15">C69/$C$69*100</f>
        <v>100</v>
      </c>
      <c r="V70" s="381">
        <f t="shared" si="15"/>
        <v>97.294281729428178</v>
      </c>
      <c r="W70" s="381">
        <f t="shared" si="15"/>
        <v>93.361227336122738</v>
      </c>
      <c r="X70" s="381">
        <f t="shared" si="15"/>
        <v>88.730822873082289</v>
      </c>
      <c r="Y70" s="381">
        <f t="shared" si="15"/>
        <v>87.057182705718276</v>
      </c>
      <c r="Z70" s="381">
        <f t="shared" si="15"/>
        <v>83.877266387726635</v>
      </c>
      <c r="AA70" s="247"/>
    </row>
    <row r="71" spans="2:30" x14ac:dyDescent="0.25">
      <c r="B71" s="107" t="s">
        <v>95</v>
      </c>
      <c r="C71" s="215">
        <f>'[1]C-Unità locali'!C72</f>
        <v>454</v>
      </c>
      <c r="D71" s="198">
        <f>'[1]C-Unità locali'!D72</f>
        <v>447</v>
      </c>
      <c r="E71" s="198">
        <f>'[1]C-Unità locali'!E72</f>
        <v>444</v>
      </c>
      <c r="F71" s="198">
        <f>'[1]C-Unità locali'!F72</f>
        <v>419</v>
      </c>
      <c r="G71" s="198">
        <f>'[1]C-Unità locali'!G72</f>
        <v>416</v>
      </c>
      <c r="H71" s="215">
        <f>'[1]C-Unità locali'!H72</f>
        <v>421</v>
      </c>
      <c r="I71" s="116"/>
      <c r="J71" s="117">
        <f t="shared" si="12"/>
        <v>-7.268722466960352E-2</v>
      </c>
      <c r="K71" s="112">
        <f t="shared" si="13"/>
        <v>-33</v>
      </c>
      <c r="T71" s="247" t="s">
        <v>94</v>
      </c>
      <c r="U71" s="381">
        <f t="shared" ref="U71:Z71" si="16">C70/$C$70*100</f>
        <v>100</v>
      </c>
      <c r="V71" s="381">
        <f t="shared" si="16"/>
        <v>97.141560798548099</v>
      </c>
      <c r="W71" s="381">
        <f t="shared" si="16"/>
        <v>96.324863883847542</v>
      </c>
      <c r="X71" s="381">
        <f t="shared" si="16"/>
        <v>92.332123411978216</v>
      </c>
      <c r="Y71" s="381">
        <f t="shared" si="16"/>
        <v>90.426497277676958</v>
      </c>
      <c r="Z71" s="381">
        <f t="shared" si="16"/>
        <v>88.747731397459162</v>
      </c>
      <c r="AA71" s="247"/>
    </row>
    <row r="72" spans="2:30" x14ac:dyDescent="0.25">
      <c r="B72" s="107" t="s">
        <v>96</v>
      </c>
      <c r="C72" s="215">
        <f>'[1]C-Unità locali'!C73</f>
        <v>1741</v>
      </c>
      <c r="D72" s="198">
        <f>'[1]C-Unità locali'!D73</f>
        <v>1721</v>
      </c>
      <c r="E72" s="198">
        <f>'[1]C-Unità locali'!E73</f>
        <v>1708</v>
      </c>
      <c r="F72" s="198">
        <f>'[1]C-Unità locali'!F73</f>
        <v>1699</v>
      </c>
      <c r="G72" s="198">
        <f>'[1]C-Unità locali'!G73</f>
        <v>1682</v>
      </c>
      <c r="H72" s="215">
        <f>'[1]C-Unità locali'!H73</f>
        <v>1673</v>
      </c>
      <c r="I72" s="116"/>
      <c r="J72" s="117">
        <f t="shared" si="12"/>
        <v>-3.9058012636415854E-2</v>
      </c>
      <c r="K72" s="112">
        <f t="shared" si="13"/>
        <v>-68</v>
      </c>
      <c r="T72" s="247" t="s">
        <v>95</v>
      </c>
      <c r="U72" s="381">
        <f t="shared" ref="U72:Z72" si="17">C71/$C$71*100</f>
        <v>100</v>
      </c>
      <c r="V72" s="381">
        <f t="shared" si="17"/>
        <v>98.458149779735677</v>
      </c>
      <c r="W72" s="381">
        <f t="shared" si="17"/>
        <v>97.797356828193841</v>
      </c>
      <c r="X72" s="381">
        <f t="shared" si="17"/>
        <v>92.290748898678416</v>
      </c>
      <c r="Y72" s="381">
        <f t="shared" si="17"/>
        <v>91.629955947136565</v>
      </c>
      <c r="Z72" s="381">
        <f t="shared" si="17"/>
        <v>92.731277533039645</v>
      </c>
      <c r="AA72" s="247"/>
    </row>
    <row r="73" spans="2:30" x14ac:dyDescent="0.25">
      <c r="B73" s="107" t="s">
        <v>97</v>
      </c>
      <c r="C73" s="215">
        <f>'[1]C-Unità locali'!C74</f>
        <v>1208</v>
      </c>
      <c r="D73" s="198">
        <f>'[1]C-Unità locali'!D74</f>
        <v>1223</v>
      </c>
      <c r="E73" s="198">
        <f>'[1]C-Unità locali'!E74</f>
        <v>1247</v>
      </c>
      <c r="F73" s="198">
        <f>'[1]C-Unità locali'!F74</f>
        <v>1288</v>
      </c>
      <c r="G73" s="198">
        <f>'[1]C-Unità locali'!G74</f>
        <v>1265</v>
      </c>
      <c r="H73" s="215">
        <f>'[1]C-Unità locali'!H74</f>
        <v>1294</v>
      </c>
      <c r="I73" s="118"/>
      <c r="J73" s="117">
        <f t="shared" si="12"/>
        <v>7.1192052980132453E-2</v>
      </c>
      <c r="K73" s="112">
        <f t="shared" si="13"/>
        <v>86</v>
      </c>
      <c r="T73" s="247" t="s">
        <v>96</v>
      </c>
      <c r="U73" s="381">
        <f t="shared" ref="U73:Z73" si="18">C72/$C$72*100</f>
        <v>100</v>
      </c>
      <c r="V73" s="381">
        <f t="shared" si="18"/>
        <v>98.85123492245836</v>
      </c>
      <c r="W73" s="381">
        <f t="shared" si="18"/>
        <v>98.104537622056284</v>
      </c>
      <c r="X73" s="381">
        <f t="shared" si="18"/>
        <v>97.587593337162545</v>
      </c>
      <c r="Y73" s="381">
        <f t="shared" si="18"/>
        <v>96.611143021252161</v>
      </c>
      <c r="Z73" s="381">
        <f t="shared" si="18"/>
        <v>96.094198736358422</v>
      </c>
      <c r="AA73" s="247"/>
    </row>
    <row r="74" spans="2:30" ht="15" thickBot="1" x14ac:dyDescent="0.3">
      <c r="B74" s="182" t="s">
        <v>12</v>
      </c>
      <c r="C74" s="216">
        <f>'[1]C-Unità locali'!C75</f>
        <v>8157</v>
      </c>
      <c r="D74" s="218">
        <f>'[1]C-Unità locali'!D75</f>
        <v>8089</v>
      </c>
      <c r="E74" s="219">
        <f>'[1]C-Unità locali'!E75</f>
        <v>8018</v>
      </c>
      <c r="F74" s="199">
        <f>'[1]C-Unità locali'!F75</f>
        <v>7984</v>
      </c>
      <c r="G74" s="272">
        <f>'[1]C-Unità locali'!G75</f>
        <v>8115</v>
      </c>
      <c r="H74" s="216">
        <f>'[1]C-Unità locali'!H75</f>
        <v>8089</v>
      </c>
      <c r="I74" s="190"/>
      <c r="J74" s="191">
        <f t="shared" si="12"/>
        <v>-8.3363981856074531E-3</v>
      </c>
      <c r="K74" s="192">
        <f t="shared" si="13"/>
        <v>-68</v>
      </c>
      <c r="T74" s="247" t="s">
        <v>97</v>
      </c>
      <c r="U74" s="381">
        <f t="shared" ref="U74:Z74" si="19">C73/$C$73*100</f>
        <v>100</v>
      </c>
      <c r="V74" s="381">
        <f t="shared" si="19"/>
        <v>101.24172185430464</v>
      </c>
      <c r="W74" s="381">
        <f t="shared" si="19"/>
        <v>103.22847682119205</v>
      </c>
      <c r="X74" s="381">
        <f t="shared" si="19"/>
        <v>106.62251655629137</v>
      </c>
      <c r="Y74" s="381">
        <f t="shared" si="19"/>
        <v>104.71854304635761</v>
      </c>
      <c r="Z74" s="381">
        <f t="shared" si="19"/>
        <v>107.11920529801324</v>
      </c>
      <c r="AA74" s="247"/>
    </row>
    <row r="75" spans="2:30" ht="14.25" x14ac:dyDescent="0.25">
      <c r="D75" s="16"/>
      <c r="E75" s="16"/>
      <c r="F75" s="42"/>
      <c r="H75" s="19"/>
      <c r="I75" s="16"/>
      <c r="T75" s="247"/>
      <c r="U75" s="247"/>
      <c r="V75" s="247"/>
      <c r="W75" s="247"/>
      <c r="X75" s="247"/>
      <c r="Y75" s="247"/>
      <c r="Z75" s="247"/>
      <c r="AA75" s="247"/>
    </row>
    <row r="76" spans="2:30" x14ac:dyDescent="0.25">
      <c r="T76" s="247"/>
      <c r="U76" s="247"/>
      <c r="V76" s="247"/>
      <c r="W76" s="247"/>
      <c r="X76" s="247"/>
      <c r="Y76" s="247"/>
      <c r="Z76" s="247"/>
      <c r="AA76" s="247"/>
    </row>
    <row r="77" spans="2:30" x14ac:dyDescent="0.25">
      <c r="T77" s="247"/>
      <c r="U77" s="247"/>
      <c r="V77" s="247"/>
      <c r="W77" s="247"/>
      <c r="X77" s="247"/>
      <c r="Y77" s="247"/>
      <c r="Z77" s="247"/>
      <c r="AA77" s="247"/>
    </row>
    <row r="78" spans="2:30" x14ac:dyDescent="0.25">
      <c r="T78" s="247"/>
      <c r="U78" s="247"/>
      <c r="V78" s="247"/>
      <c r="W78" s="247"/>
      <c r="X78" s="247"/>
      <c r="Y78" s="247"/>
      <c r="Z78" s="247"/>
      <c r="AA78" s="247"/>
      <c r="AB78" s="251"/>
      <c r="AC78" s="251"/>
      <c r="AD78" s="251"/>
    </row>
    <row r="79" spans="2:30" x14ac:dyDescent="0.25">
      <c r="T79" s="247"/>
      <c r="U79" s="247"/>
      <c r="V79" s="247"/>
      <c r="W79" s="247"/>
      <c r="X79" s="247"/>
      <c r="Y79" s="247"/>
      <c r="Z79" s="247"/>
      <c r="AA79" s="247"/>
      <c r="AB79" s="251"/>
      <c r="AC79" s="251"/>
      <c r="AD79" s="251"/>
    </row>
    <row r="80" spans="2:30" x14ac:dyDescent="0.25">
      <c r="T80" s="247"/>
      <c r="U80" s="247"/>
      <c r="V80" s="247"/>
      <c r="W80" s="247"/>
      <c r="X80" s="247"/>
      <c r="Y80" s="247"/>
      <c r="Z80" s="247"/>
      <c r="AA80" s="247"/>
      <c r="AB80" s="251"/>
      <c r="AC80" s="251"/>
      <c r="AD80" s="251"/>
    </row>
    <row r="81" spans="2:30" x14ac:dyDescent="0.25">
      <c r="T81" s="247"/>
      <c r="U81" s="247"/>
      <c r="V81" s="247"/>
      <c r="W81" s="247"/>
      <c r="X81" s="247"/>
      <c r="Y81" s="247"/>
      <c r="Z81" s="247"/>
      <c r="AA81" s="247"/>
      <c r="AB81" s="251"/>
      <c r="AC81" s="251"/>
      <c r="AD81" s="251"/>
    </row>
    <row r="82" spans="2:30" x14ac:dyDescent="0.25"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</row>
    <row r="83" spans="2:30" x14ac:dyDescent="0.25"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</row>
    <row r="84" spans="2:30" x14ac:dyDescent="0.25"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</row>
    <row r="85" spans="2:30" x14ac:dyDescent="0.25"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</row>
    <row r="86" spans="2:30" x14ac:dyDescent="0.25"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</row>
    <row r="87" spans="2:30" x14ac:dyDescent="0.25"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</row>
    <row r="88" spans="2:30" x14ac:dyDescent="0.25"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</row>
    <row r="90" spans="2:30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</row>
    <row r="96" spans="2:30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</row>
    <row r="102" spans="2:1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 sheet="1" objects="1" scenarios="1"/>
  <mergeCells count="31">
    <mergeCell ref="B2:I2"/>
    <mergeCell ref="B20:I20"/>
    <mergeCell ref="D22:F22"/>
    <mergeCell ref="H22:I22"/>
    <mergeCell ref="B24:B25"/>
    <mergeCell ref="C24:C25"/>
    <mergeCell ref="D24:D25"/>
    <mergeCell ref="E24:E25"/>
    <mergeCell ref="F24:F25"/>
    <mergeCell ref="H24:H25"/>
    <mergeCell ref="H6:I6"/>
    <mergeCell ref="D6:F6"/>
    <mergeCell ref="B4:I4"/>
    <mergeCell ref="B8:B9"/>
    <mergeCell ref="C8:C9"/>
    <mergeCell ref="D8:D9"/>
    <mergeCell ref="B45:K45"/>
    <mergeCell ref="B58:K58"/>
    <mergeCell ref="I24:I25"/>
    <mergeCell ref="B30:B31"/>
    <mergeCell ref="C30:C31"/>
    <mergeCell ref="D30:D31"/>
    <mergeCell ref="E30:E31"/>
    <mergeCell ref="F30:F31"/>
    <mergeCell ref="H30:H31"/>
    <mergeCell ref="I30:I31"/>
    <mergeCell ref="E8:E9"/>
    <mergeCell ref="F8:F9"/>
    <mergeCell ref="H8:H9"/>
    <mergeCell ref="I8:I9"/>
    <mergeCell ref="B43:K4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936A-B6F1-4711-A6D4-380FCABABEF6}">
  <sheetPr codeName="Foglio8">
    <tabColor theme="0"/>
  </sheetPr>
  <dimension ref="B1:AM167"/>
  <sheetViews>
    <sheetView workbookViewId="0">
      <selection activeCell="L2" sqref="L2"/>
    </sheetView>
  </sheetViews>
  <sheetFormatPr defaultRowHeight="14.25" x14ac:dyDescent="0.25"/>
  <cols>
    <col min="1" max="1" width="4.7109375" style="72" customWidth="1"/>
    <col min="2" max="2" width="29.85546875" style="72" customWidth="1"/>
    <col min="3" max="11" width="17" style="72" customWidth="1"/>
    <col min="12" max="22" width="17" style="253" customWidth="1"/>
    <col min="23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30" t="s">
        <v>285</v>
      </c>
      <c r="C2" s="429"/>
      <c r="D2" s="429"/>
      <c r="E2" s="429"/>
      <c r="F2" s="429"/>
      <c r="G2" s="429"/>
      <c r="H2" s="429"/>
      <c r="I2" s="429"/>
      <c r="J2" s="429"/>
      <c r="K2" s="251"/>
      <c r="L2" s="247" t="s">
        <v>87</v>
      </c>
      <c r="M2" s="247"/>
      <c r="N2" s="247"/>
      <c r="O2" s="247"/>
      <c r="P2" s="251"/>
      <c r="Q2" s="251"/>
      <c r="R2" s="251"/>
      <c r="S2" s="251"/>
      <c r="T2" s="251"/>
      <c r="U2" s="251"/>
      <c r="V2" s="25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51"/>
      <c r="L3" s="2"/>
      <c r="M3" s="2"/>
      <c r="N3" s="2"/>
      <c r="O3" s="2"/>
      <c r="P3" s="2"/>
      <c r="Q3" s="2"/>
      <c r="R3" s="2"/>
      <c r="S3" s="2"/>
      <c r="T3" s="251"/>
      <c r="U3" s="251"/>
      <c r="V3" s="25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475" t="s">
        <v>105</v>
      </c>
      <c r="C4" s="476"/>
      <c r="D4" s="476"/>
      <c r="E4" s="476"/>
      <c r="F4" s="476"/>
      <c r="G4" s="476"/>
      <c r="H4" s="476"/>
      <c r="I4" s="476"/>
      <c r="J4" s="477"/>
      <c r="K4" s="251"/>
      <c r="L4" s="247"/>
      <c r="M4" s="247"/>
      <c r="N4" s="247"/>
      <c r="O4" s="247"/>
      <c r="T4" s="251"/>
      <c r="U4" s="251"/>
      <c r="V4" s="251"/>
    </row>
    <row r="5" spans="2:39" x14ac:dyDescent="0.25">
      <c r="K5" s="251"/>
      <c r="L5" s="247"/>
      <c r="M5" s="247"/>
      <c r="N5" s="247"/>
      <c r="O5" s="247"/>
      <c r="P5" s="2"/>
      <c r="Q5" s="2"/>
      <c r="R5" s="2"/>
      <c r="S5" s="2"/>
      <c r="T5" s="251"/>
      <c r="U5" s="251"/>
      <c r="V5" s="25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41" t="s">
        <v>274</v>
      </c>
      <c r="C6" s="437" t="s">
        <v>80</v>
      </c>
      <c r="D6" s="438"/>
      <c r="E6" s="439"/>
      <c r="F6" s="437" t="s">
        <v>27</v>
      </c>
      <c r="G6" s="438"/>
      <c r="H6" s="439"/>
      <c r="I6" s="440" t="s">
        <v>35</v>
      </c>
      <c r="J6" s="439"/>
      <c r="K6" s="251"/>
      <c r="L6" s="436" t="s">
        <v>62</v>
      </c>
      <c r="M6" s="382" t="s">
        <v>84</v>
      </c>
      <c r="N6" s="382" t="s">
        <v>85</v>
      </c>
      <c r="O6" s="383" t="s">
        <v>35</v>
      </c>
      <c r="P6" s="72"/>
      <c r="Q6" s="72"/>
      <c r="R6" s="72"/>
      <c r="S6" s="72"/>
    </row>
    <row r="7" spans="2:39" s="2" customFormat="1" ht="32.25" customHeight="1" x14ac:dyDescent="0.25">
      <c r="B7" s="442"/>
      <c r="C7" s="123" t="s">
        <v>278</v>
      </c>
      <c r="D7" s="36" t="s">
        <v>279</v>
      </c>
      <c r="E7" s="36" t="s">
        <v>280</v>
      </c>
      <c r="F7" s="123" t="s">
        <v>278</v>
      </c>
      <c r="G7" s="36" t="s">
        <v>279</v>
      </c>
      <c r="H7" s="36" t="s">
        <v>280</v>
      </c>
      <c r="I7" s="123" t="s">
        <v>278</v>
      </c>
      <c r="J7" s="35" t="s">
        <v>281</v>
      </c>
      <c r="K7" s="274"/>
      <c r="L7" s="436"/>
      <c r="M7" s="385" t="s">
        <v>282</v>
      </c>
      <c r="N7" s="385" t="s">
        <v>282</v>
      </c>
      <c r="O7" s="385" t="s">
        <v>282</v>
      </c>
      <c r="P7" s="72"/>
      <c r="Q7" s="72"/>
      <c r="R7" s="72"/>
      <c r="T7" s="349"/>
      <c r="U7" s="336"/>
      <c r="V7" s="336"/>
      <c r="W7" s="75"/>
      <c r="X7" s="75"/>
      <c r="Y7" s="75"/>
      <c r="Z7" s="75"/>
    </row>
    <row r="8" spans="2:39" x14ac:dyDescent="0.25">
      <c r="B8" s="80" t="s">
        <v>24</v>
      </c>
      <c r="C8" s="124">
        <v>2480</v>
      </c>
      <c r="D8" s="236">
        <f>(C8-M8)/M8</f>
        <v>6.2098501070663809E-2</v>
      </c>
      <c r="E8" s="51">
        <f>C8-M8</f>
        <v>145</v>
      </c>
      <c r="F8" s="124">
        <v>2150</v>
      </c>
      <c r="G8" s="236">
        <f>(F8-N8)/N8</f>
        <v>-2.0501138952164009E-2</v>
      </c>
      <c r="H8" s="51">
        <f>F8-N8</f>
        <v>-45</v>
      </c>
      <c r="I8" s="125">
        <f>C8-F8</f>
        <v>330</v>
      </c>
      <c r="J8" s="73">
        <f>I8-O8</f>
        <v>190</v>
      </c>
      <c r="K8" s="74"/>
      <c r="L8" s="387" t="s">
        <v>24</v>
      </c>
      <c r="M8" s="388">
        <v>2335</v>
      </c>
      <c r="N8" s="388">
        <v>2195</v>
      </c>
      <c r="O8" s="386">
        <f>M8-N8</f>
        <v>140</v>
      </c>
      <c r="P8" s="72"/>
      <c r="Q8" s="72"/>
      <c r="R8" s="72"/>
      <c r="S8" s="72"/>
    </row>
    <row r="9" spans="2:39" x14ac:dyDescent="0.25">
      <c r="B9" s="80" t="s">
        <v>28</v>
      </c>
      <c r="C9" s="124">
        <v>320</v>
      </c>
      <c r="D9" s="236">
        <f t="shared" ref="D9" si="0">(C9-M9)/M9</f>
        <v>-0.12328767123287671</v>
      </c>
      <c r="E9" s="51">
        <f t="shared" ref="E9:E10" si="1">C9-M9</f>
        <v>-45</v>
      </c>
      <c r="F9" s="124">
        <v>245</v>
      </c>
      <c r="G9" s="236">
        <f>(F9-N9)/N9</f>
        <v>-0.02</v>
      </c>
      <c r="H9" s="51">
        <f t="shared" ref="H9:H10" si="2">F9-N9</f>
        <v>-5</v>
      </c>
      <c r="I9" s="125">
        <f>C9-F9</f>
        <v>75</v>
      </c>
      <c r="J9" s="73">
        <f t="shared" ref="J9:J10" si="3">I9-O9</f>
        <v>-40</v>
      </c>
      <c r="K9" s="74"/>
      <c r="L9" s="387" t="s">
        <v>28</v>
      </c>
      <c r="M9" s="388">
        <v>365</v>
      </c>
      <c r="N9" s="388">
        <v>250</v>
      </c>
      <c r="O9" s="386">
        <f t="shared" ref="O9:O10" si="4">M9-N9</f>
        <v>115</v>
      </c>
      <c r="P9" s="72"/>
      <c r="Q9" s="72"/>
      <c r="R9" s="72"/>
      <c r="S9" s="72"/>
    </row>
    <row r="10" spans="2:39" ht="15" thickBot="1" x14ac:dyDescent="0.3">
      <c r="B10" s="81" t="s">
        <v>25</v>
      </c>
      <c r="C10" s="126">
        <v>25</v>
      </c>
      <c r="D10" s="241" t="s">
        <v>266</v>
      </c>
      <c r="E10" s="104">
        <f t="shared" si="1"/>
        <v>0</v>
      </c>
      <c r="F10" s="126">
        <v>25</v>
      </c>
      <c r="G10" s="241">
        <f>(F10-N10)/N10</f>
        <v>-0.375</v>
      </c>
      <c r="H10" s="104">
        <f t="shared" si="2"/>
        <v>-15</v>
      </c>
      <c r="I10" s="126">
        <f>C10-F10</f>
        <v>0</v>
      </c>
      <c r="J10" s="105">
        <f t="shared" si="3"/>
        <v>15</v>
      </c>
      <c r="K10" s="74"/>
      <c r="L10" s="387" t="s">
        <v>25</v>
      </c>
      <c r="M10" s="388">
        <v>25</v>
      </c>
      <c r="N10" s="388">
        <v>40</v>
      </c>
      <c r="O10" s="386">
        <f t="shared" si="4"/>
        <v>-15</v>
      </c>
      <c r="P10" s="72"/>
      <c r="Q10" s="72"/>
      <c r="R10" s="72"/>
      <c r="S10" s="72"/>
    </row>
    <row r="11" spans="2:39" ht="15" thickBot="1" x14ac:dyDescent="0.3">
      <c r="K11" s="253"/>
      <c r="L11" s="248"/>
      <c r="M11" s="248"/>
      <c r="N11" s="247"/>
      <c r="O11" s="247"/>
      <c r="P11" s="2"/>
      <c r="Q11" s="2"/>
      <c r="R11" s="2"/>
      <c r="S11" s="2"/>
      <c r="T11" s="251"/>
      <c r="U11" s="251"/>
      <c r="V11" s="25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475" t="s">
        <v>106</v>
      </c>
      <c r="C12" s="476"/>
      <c r="D12" s="476"/>
      <c r="E12" s="476"/>
      <c r="F12" s="476"/>
      <c r="G12" s="476"/>
      <c r="H12" s="476"/>
      <c r="I12" s="476"/>
      <c r="J12" s="477"/>
      <c r="K12" s="251"/>
      <c r="L12" s="247"/>
      <c r="M12" s="247"/>
      <c r="N12" s="247"/>
      <c r="O12" s="247"/>
      <c r="T12" s="251"/>
      <c r="U12" s="251"/>
      <c r="V12" s="251"/>
    </row>
    <row r="13" spans="2:39" x14ac:dyDescent="0.25">
      <c r="K13" s="253"/>
      <c r="L13" s="248"/>
      <c r="M13" s="248"/>
      <c r="N13" s="247"/>
      <c r="O13" s="247"/>
      <c r="P13" s="2"/>
      <c r="Q13" s="2"/>
      <c r="R13" s="2"/>
      <c r="S13" s="2"/>
      <c r="T13" s="251"/>
      <c r="U13" s="251"/>
      <c r="V13" s="25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43" t="s">
        <v>58</v>
      </c>
      <c r="C14" s="437" t="s">
        <v>26</v>
      </c>
      <c r="D14" s="438"/>
      <c r="E14" s="439"/>
      <c r="F14" s="437" t="s">
        <v>27</v>
      </c>
      <c r="G14" s="438"/>
      <c r="H14" s="439"/>
      <c r="I14" s="440" t="s">
        <v>35</v>
      </c>
      <c r="J14" s="439"/>
      <c r="K14" s="251"/>
      <c r="L14" s="436" t="s">
        <v>58</v>
      </c>
      <c r="M14" s="382" t="s">
        <v>84</v>
      </c>
      <c r="N14" s="382" t="s">
        <v>85</v>
      </c>
      <c r="O14" s="383" t="s">
        <v>35</v>
      </c>
      <c r="P14" s="2"/>
      <c r="Q14" s="2"/>
      <c r="R14" s="2"/>
      <c r="S14" s="2"/>
      <c r="T14" s="251"/>
      <c r="U14" s="251"/>
      <c r="V14" s="25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42"/>
      <c r="C15" s="123" t="s">
        <v>278</v>
      </c>
      <c r="D15" s="36" t="s">
        <v>279</v>
      </c>
      <c r="E15" s="36" t="s">
        <v>280</v>
      </c>
      <c r="F15" s="123" t="s">
        <v>278</v>
      </c>
      <c r="G15" s="36" t="s">
        <v>279</v>
      </c>
      <c r="H15" s="36" t="s">
        <v>280</v>
      </c>
      <c r="I15" s="123" t="s">
        <v>278</v>
      </c>
      <c r="J15" s="35" t="s">
        <v>281</v>
      </c>
      <c r="K15" s="274"/>
      <c r="L15" s="448"/>
      <c r="M15" s="385" t="s">
        <v>282</v>
      </c>
      <c r="N15" s="385" t="s">
        <v>282</v>
      </c>
      <c r="O15" s="385" t="s">
        <v>282</v>
      </c>
      <c r="T15" s="251"/>
      <c r="U15" s="251"/>
      <c r="V15" s="251"/>
    </row>
    <row r="16" spans="2:39" ht="27" customHeight="1" x14ac:dyDescent="0.25">
      <c r="B16" s="88" t="s">
        <v>57</v>
      </c>
      <c r="C16" s="127">
        <v>2480</v>
      </c>
      <c r="D16" s="236">
        <f>(C16-M16)/M16</f>
        <v>6.2098501070663809E-2</v>
      </c>
      <c r="E16" s="51">
        <f>C16-M16</f>
        <v>145</v>
      </c>
      <c r="F16" s="130">
        <v>2150</v>
      </c>
      <c r="G16" s="236">
        <f>(F16-N16)/N16</f>
        <v>-2.0501138952164009E-2</v>
      </c>
      <c r="H16" s="51">
        <f>F16-N16</f>
        <v>-45</v>
      </c>
      <c r="I16" s="130">
        <f>C16-F16</f>
        <v>330</v>
      </c>
      <c r="J16" s="73">
        <f>I16-O16</f>
        <v>190</v>
      </c>
      <c r="K16" s="253"/>
      <c r="L16" s="389" t="s">
        <v>57</v>
      </c>
      <c r="M16" s="390">
        <v>2335</v>
      </c>
      <c r="N16" s="388">
        <v>2195</v>
      </c>
      <c r="O16" s="386">
        <f t="shared" ref="O16:O25" si="5">M16-N16</f>
        <v>140</v>
      </c>
      <c r="P16" s="2"/>
      <c r="Q16" s="2"/>
      <c r="R16" s="2"/>
      <c r="S16" s="2"/>
      <c r="T16" s="251"/>
      <c r="U16" s="251"/>
      <c r="V16" s="25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9" t="s">
        <v>15</v>
      </c>
      <c r="C17" s="128">
        <v>1070</v>
      </c>
      <c r="D17" s="236">
        <f t="shared" ref="D17:D25" si="6">(C17-M17)/M17</f>
        <v>2.8846153846153848E-2</v>
      </c>
      <c r="E17" s="51">
        <f t="shared" ref="E17:E25" si="7">C17-M17</f>
        <v>30</v>
      </c>
      <c r="F17" s="128">
        <v>960</v>
      </c>
      <c r="G17" s="236">
        <f t="shared" ref="G17:G25" si="8">(F17-N17)/N17</f>
        <v>-7.6923076923076927E-2</v>
      </c>
      <c r="H17" s="51">
        <f t="shared" ref="H17:H25" si="9">F17-N17</f>
        <v>-80</v>
      </c>
      <c r="I17" s="131">
        <f t="shared" ref="I17:I25" si="10">C17-F17</f>
        <v>110</v>
      </c>
      <c r="J17" s="73">
        <f t="shared" ref="J17:J25" si="11">I17-O17</f>
        <v>110</v>
      </c>
      <c r="K17" s="253"/>
      <c r="L17" s="387" t="s">
        <v>15</v>
      </c>
      <c r="M17" s="388">
        <v>1040</v>
      </c>
      <c r="N17" s="388">
        <v>1040</v>
      </c>
      <c r="O17" s="386">
        <f t="shared" si="5"/>
        <v>0</v>
      </c>
      <c r="P17" s="2"/>
      <c r="Q17" s="2"/>
      <c r="R17" s="2"/>
      <c r="S17" s="2"/>
      <c r="T17" s="251"/>
      <c r="U17" s="251"/>
      <c r="V17" s="25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9" t="s">
        <v>16</v>
      </c>
      <c r="C18" s="128">
        <v>1410</v>
      </c>
      <c r="D18" s="236">
        <f t="shared" si="6"/>
        <v>8.8803088803088806E-2</v>
      </c>
      <c r="E18" s="51">
        <f t="shared" si="7"/>
        <v>115</v>
      </c>
      <c r="F18" s="128">
        <v>1190</v>
      </c>
      <c r="G18" s="236">
        <f t="shared" si="8"/>
        <v>3.0303030303030304E-2</v>
      </c>
      <c r="H18" s="51">
        <f t="shared" si="9"/>
        <v>35</v>
      </c>
      <c r="I18" s="131">
        <f t="shared" si="10"/>
        <v>220</v>
      </c>
      <c r="J18" s="73">
        <f t="shared" si="11"/>
        <v>80</v>
      </c>
      <c r="K18" s="253"/>
      <c r="L18" s="387" t="s">
        <v>16</v>
      </c>
      <c r="M18" s="388">
        <v>1295</v>
      </c>
      <c r="N18" s="388">
        <v>1155</v>
      </c>
      <c r="O18" s="386">
        <f t="shared" si="5"/>
        <v>140</v>
      </c>
      <c r="P18" s="2"/>
      <c r="Q18" s="2"/>
      <c r="R18" s="2"/>
      <c r="S18" s="2"/>
      <c r="T18" s="251"/>
      <c r="U18" s="251"/>
      <c r="V18" s="25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9"/>
      <c r="C19" s="128"/>
      <c r="D19" s="236"/>
      <c r="E19" s="51"/>
      <c r="F19" s="128"/>
      <c r="G19" s="236"/>
      <c r="H19" s="51"/>
      <c r="I19" s="131"/>
      <c r="J19" s="73"/>
      <c r="K19" s="253"/>
      <c r="L19" s="387"/>
      <c r="M19" s="388"/>
      <c r="N19" s="388"/>
      <c r="O19" s="386">
        <f t="shared" si="5"/>
        <v>0</v>
      </c>
      <c r="P19" s="2"/>
      <c r="Q19" s="2"/>
      <c r="R19" s="2"/>
      <c r="S19" s="2"/>
      <c r="T19" s="251"/>
      <c r="U19" s="251"/>
      <c r="V19" s="25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9" t="s">
        <v>209</v>
      </c>
      <c r="C20" s="128">
        <v>935</v>
      </c>
      <c r="D20" s="236">
        <f>(C20-M20)/M20</f>
        <v>-0.10952380952380952</v>
      </c>
      <c r="E20" s="51">
        <f>C20-M20</f>
        <v>-115</v>
      </c>
      <c r="F20" s="128">
        <v>715</v>
      </c>
      <c r="G20" s="236">
        <f t="shared" si="8"/>
        <v>-7.1428571428571425E-2</v>
      </c>
      <c r="H20" s="51">
        <f t="shared" si="9"/>
        <v>-55</v>
      </c>
      <c r="I20" s="131">
        <f>C20-F20</f>
        <v>220</v>
      </c>
      <c r="J20" s="73">
        <f t="shared" si="11"/>
        <v>-60</v>
      </c>
      <c r="K20" s="253"/>
      <c r="L20" s="387" t="s">
        <v>209</v>
      </c>
      <c r="M20" s="388">
        <v>1050</v>
      </c>
      <c r="N20" s="388">
        <v>770</v>
      </c>
      <c r="O20" s="386">
        <f t="shared" si="5"/>
        <v>280</v>
      </c>
      <c r="P20" s="2"/>
      <c r="Q20" s="2"/>
      <c r="R20" s="2"/>
      <c r="S20" s="2"/>
      <c r="T20" s="251"/>
      <c r="U20" s="251"/>
      <c r="V20" s="25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9" t="s">
        <v>210</v>
      </c>
      <c r="C21" s="128">
        <v>1385</v>
      </c>
      <c r="D21" s="236">
        <f>(C21-M21)/M21</f>
        <v>0.2311111111111111</v>
      </c>
      <c r="E21" s="51">
        <f>C21-M21</f>
        <v>260</v>
      </c>
      <c r="F21" s="128">
        <v>1180</v>
      </c>
      <c r="G21" s="236">
        <f t="shared" si="8"/>
        <v>4.8888888888888891E-2</v>
      </c>
      <c r="H21" s="51">
        <f t="shared" si="9"/>
        <v>55</v>
      </c>
      <c r="I21" s="131">
        <f>C21-F21</f>
        <v>205</v>
      </c>
      <c r="J21" s="73">
        <f t="shared" si="11"/>
        <v>205</v>
      </c>
      <c r="K21" s="253"/>
      <c r="L21" s="387" t="s">
        <v>210</v>
      </c>
      <c r="M21" s="388">
        <v>1125</v>
      </c>
      <c r="N21" s="388">
        <v>1125</v>
      </c>
      <c r="O21" s="386">
        <f t="shared" si="5"/>
        <v>0</v>
      </c>
      <c r="P21" s="2"/>
      <c r="Q21" s="2"/>
      <c r="R21" s="2"/>
      <c r="S21" s="2"/>
      <c r="T21" s="251"/>
      <c r="U21" s="251"/>
      <c r="V21" s="25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5" x14ac:dyDescent="0.25">
      <c r="B22" s="89" t="s">
        <v>211</v>
      </c>
      <c r="C22" s="128">
        <v>155</v>
      </c>
      <c r="D22" s="236">
        <f t="shared" ref="D22" si="12">(C22-M22)/M22</f>
        <v>-3.125E-2</v>
      </c>
      <c r="E22" s="51">
        <f t="shared" ref="E22" si="13">C22-M22</f>
        <v>-5</v>
      </c>
      <c r="F22" s="128">
        <v>255</v>
      </c>
      <c r="G22" s="236">
        <f t="shared" ref="G22" si="14">(F22-N22)/N22</f>
        <v>-0.16393442622950818</v>
      </c>
      <c r="H22" s="51">
        <f t="shared" ref="H22" si="15">F22-N22</f>
        <v>-50</v>
      </c>
      <c r="I22" s="131">
        <f t="shared" ref="I22" si="16">C22-F22</f>
        <v>-100</v>
      </c>
      <c r="J22" s="73">
        <f t="shared" ref="J22" si="17">I22-O22</f>
        <v>45</v>
      </c>
      <c r="K22" s="253"/>
      <c r="L22" s="387" t="s">
        <v>297</v>
      </c>
      <c r="M22" s="388">
        <v>160</v>
      </c>
      <c r="N22" s="388">
        <v>305</v>
      </c>
      <c r="O22" s="386">
        <f t="shared" si="5"/>
        <v>-145</v>
      </c>
      <c r="P22" s="2"/>
      <c r="Q22" s="2"/>
      <c r="R22" s="2"/>
      <c r="S22" s="2"/>
      <c r="T22" s="251"/>
      <c r="U22" s="251"/>
      <c r="V22" s="25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9"/>
      <c r="C23" s="128"/>
      <c r="D23" s="236"/>
      <c r="E23" s="51"/>
      <c r="F23" s="128"/>
      <c r="G23" s="236"/>
      <c r="H23" s="51"/>
      <c r="I23" s="131"/>
      <c r="J23" s="73"/>
      <c r="K23" s="253"/>
      <c r="L23" s="387"/>
      <c r="M23" s="388"/>
      <c r="N23" s="388"/>
      <c r="O23" s="386">
        <f t="shared" si="5"/>
        <v>0</v>
      </c>
      <c r="P23" s="2"/>
      <c r="Q23" s="2"/>
      <c r="R23" s="2"/>
      <c r="S23" s="2"/>
      <c r="T23" s="251"/>
      <c r="U23" s="251"/>
      <c r="V23" s="25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9" t="s">
        <v>22</v>
      </c>
      <c r="C24" s="128">
        <v>2225</v>
      </c>
      <c r="D24" s="236">
        <f t="shared" si="6"/>
        <v>5.7007125890736345E-2</v>
      </c>
      <c r="E24" s="51">
        <f t="shared" si="7"/>
        <v>120</v>
      </c>
      <c r="F24" s="128">
        <v>1960</v>
      </c>
      <c r="G24" s="236">
        <f t="shared" si="8"/>
        <v>-1.507537688442211E-2</v>
      </c>
      <c r="H24" s="51">
        <f t="shared" si="9"/>
        <v>-30</v>
      </c>
      <c r="I24" s="131">
        <f t="shared" si="10"/>
        <v>265</v>
      </c>
      <c r="J24" s="106">
        <f t="shared" si="11"/>
        <v>150</v>
      </c>
      <c r="K24" s="253"/>
      <c r="L24" s="387" t="s">
        <v>22</v>
      </c>
      <c r="M24" s="388">
        <v>2105</v>
      </c>
      <c r="N24" s="388">
        <v>1990</v>
      </c>
      <c r="O24" s="386">
        <f t="shared" si="5"/>
        <v>115</v>
      </c>
      <c r="P24" s="2"/>
      <c r="Q24" s="2"/>
      <c r="R24" s="2"/>
      <c r="S24" s="2"/>
      <c r="T24" s="251"/>
      <c r="U24" s="251"/>
      <c r="V24" s="25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ht="15" thickBot="1" x14ac:dyDescent="0.3">
      <c r="B25" s="90" t="s">
        <v>23</v>
      </c>
      <c r="C25" s="129">
        <v>250</v>
      </c>
      <c r="D25" s="241">
        <f t="shared" si="6"/>
        <v>8.6956521739130432E-2</v>
      </c>
      <c r="E25" s="104">
        <f t="shared" si="7"/>
        <v>20</v>
      </c>
      <c r="F25" s="129">
        <v>190</v>
      </c>
      <c r="G25" s="241">
        <f t="shared" si="8"/>
        <v>-7.3170731707317069E-2</v>
      </c>
      <c r="H25" s="104">
        <f t="shared" si="9"/>
        <v>-15</v>
      </c>
      <c r="I25" s="132">
        <f t="shared" si="10"/>
        <v>60</v>
      </c>
      <c r="J25" s="105">
        <f t="shared" si="11"/>
        <v>35</v>
      </c>
      <c r="K25" s="253"/>
      <c r="L25" s="387" t="s">
        <v>23</v>
      </c>
      <c r="M25" s="388">
        <v>230</v>
      </c>
      <c r="N25" s="388">
        <v>205</v>
      </c>
      <c r="O25" s="386">
        <f t="shared" si="5"/>
        <v>25</v>
      </c>
      <c r="P25" s="2"/>
      <c r="Q25" s="2"/>
      <c r="R25" s="2"/>
      <c r="S25" s="2"/>
      <c r="T25" s="251"/>
      <c r="U25" s="251"/>
      <c r="V25" s="25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25">
      <c r="K26" s="253"/>
      <c r="L26" s="248"/>
      <c r="M26" s="248"/>
      <c r="N26" s="247"/>
      <c r="O26" s="247"/>
      <c r="P26" s="2"/>
      <c r="Q26" s="2"/>
      <c r="R26" s="2"/>
      <c r="S26" s="2"/>
      <c r="T26" s="251"/>
      <c r="U26" s="251"/>
      <c r="V26" s="25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ht="32.25" customHeight="1" thickBot="1" x14ac:dyDescent="0.3">
      <c r="B27" s="443" t="s">
        <v>60</v>
      </c>
      <c r="C27" s="437" t="s">
        <v>37</v>
      </c>
      <c r="D27" s="438"/>
      <c r="E27" s="439"/>
      <c r="F27" s="437" t="s">
        <v>27</v>
      </c>
      <c r="G27" s="438"/>
      <c r="H27" s="439"/>
      <c r="I27" s="440" t="s">
        <v>35</v>
      </c>
      <c r="J27" s="439"/>
      <c r="K27" s="251"/>
      <c r="L27" s="436" t="s">
        <v>60</v>
      </c>
      <c r="M27" s="382" t="s">
        <v>84</v>
      </c>
      <c r="N27" s="382" t="s">
        <v>85</v>
      </c>
      <c r="O27" s="383" t="s">
        <v>35</v>
      </c>
      <c r="P27" s="2"/>
      <c r="Q27" s="2"/>
      <c r="R27" s="2"/>
      <c r="S27" s="2"/>
      <c r="T27" s="251"/>
      <c r="U27" s="251"/>
      <c r="V27" s="25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s="2" customFormat="1" ht="32.25" customHeight="1" x14ac:dyDescent="0.25">
      <c r="B28" s="442"/>
      <c r="C28" s="123" t="s">
        <v>278</v>
      </c>
      <c r="D28" s="36" t="s">
        <v>279</v>
      </c>
      <c r="E28" s="36" t="s">
        <v>280</v>
      </c>
      <c r="F28" s="123" t="s">
        <v>278</v>
      </c>
      <c r="G28" s="36" t="s">
        <v>279</v>
      </c>
      <c r="H28" s="36" t="s">
        <v>280</v>
      </c>
      <c r="I28" s="123" t="s">
        <v>278</v>
      </c>
      <c r="J28" s="35" t="s">
        <v>281</v>
      </c>
      <c r="K28" s="274"/>
      <c r="L28" s="448"/>
      <c r="M28" s="385" t="s">
        <v>282</v>
      </c>
      <c r="N28" s="385" t="s">
        <v>282</v>
      </c>
      <c r="O28" s="385" t="s">
        <v>282</v>
      </c>
      <c r="T28" s="251"/>
      <c r="U28" s="251"/>
      <c r="V28" s="251"/>
    </row>
    <row r="29" spans="2:39" ht="27" customHeight="1" x14ac:dyDescent="0.25">
      <c r="B29" s="88" t="s">
        <v>57</v>
      </c>
      <c r="C29" s="127">
        <v>320</v>
      </c>
      <c r="D29" s="236">
        <f>(C29-M29)/M29</f>
        <v>-0.12328767123287671</v>
      </c>
      <c r="E29" s="51">
        <f>C29-M29</f>
        <v>-45</v>
      </c>
      <c r="F29" s="130">
        <v>245</v>
      </c>
      <c r="G29" s="236">
        <f>(F29-N29)/N29</f>
        <v>-0.02</v>
      </c>
      <c r="H29" s="51">
        <f>F29-N29</f>
        <v>-5</v>
      </c>
      <c r="I29" s="130">
        <f>C29-F29</f>
        <v>75</v>
      </c>
      <c r="J29" s="73">
        <f>I29-O29</f>
        <v>-40</v>
      </c>
      <c r="K29" s="253"/>
      <c r="L29" s="389" t="s">
        <v>57</v>
      </c>
      <c r="M29" s="390">
        <v>365</v>
      </c>
      <c r="N29" s="391">
        <v>250</v>
      </c>
      <c r="O29" s="386">
        <f t="shared" ref="O29:O38" si="18">M29-N29</f>
        <v>115</v>
      </c>
      <c r="P29" s="2"/>
      <c r="Q29" s="2"/>
      <c r="R29" s="2"/>
      <c r="S29" s="2"/>
      <c r="T29" s="251"/>
      <c r="U29" s="251"/>
      <c r="V29" s="25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B30" s="89" t="s">
        <v>15</v>
      </c>
      <c r="C30" s="128">
        <v>95</v>
      </c>
      <c r="D30" s="236" t="s">
        <v>266</v>
      </c>
      <c r="E30" s="51">
        <f t="shared" ref="E30:E31" si="19">C30-M30</f>
        <v>0</v>
      </c>
      <c r="F30" s="128">
        <v>95</v>
      </c>
      <c r="G30" s="236">
        <f t="shared" ref="G30:G31" si="20">(F30-N30)/N30</f>
        <v>5.5555555555555552E-2</v>
      </c>
      <c r="H30" s="51">
        <f t="shared" ref="H30:H31" si="21">F30-N30</f>
        <v>5</v>
      </c>
      <c r="I30" s="131">
        <f t="shared" ref="I30:I33" si="22">C30-F30</f>
        <v>0</v>
      </c>
      <c r="J30" s="73">
        <f t="shared" ref="J30:J38" si="23">I30-O30</f>
        <v>-5</v>
      </c>
      <c r="K30" s="253"/>
      <c r="L30" s="387" t="s">
        <v>15</v>
      </c>
      <c r="M30" s="388">
        <v>95</v>
      </c>
      <c r="N30" s="388">
        <v>90</v>
      </c>
      <c r="O30" s="386">
        <f t="shared" si="18"/>
        <v>5</v>
      </c>
      <c r="P30" s="2"/>
      <c r="Q30" s="2"/>
      <c r="R30" s="2"/>
      <c r="S30" s="2"/>
      <c r="T30" s="251"/>
      <c r="U30" s="251"/>
      <c r="V30" s="25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25">
      <c r="B31" s="89" t="s">
        <v>16</v>
      </c>
      <c r="C31" s="128">
        <v>225</v>
      </c>
      <c r="D31" s="236">
        <f t="shared" ref="D31" si="24">(C31-M31)/M31</f>
        <v>-0.16666666666666666</v>
      </c>
      <c r="E31" s="51">
        <f t="shared" si="19"/>
        <v>-45</v>
      </c>
      <c r="F31" s="128">
        <v>150</v>
      </c>
      <c r="G31" s="236">
        <f t="shared" si="20"/>
        <v>-6.25E-2</v>
      </c>
      <c r="H31" s="51">
        <f t="shared" si="21"/>
        <v>-10</v>
      </c>
      <c r="I31" s="131">
        <f t="shared" si="22"/>
        <v>75</v>
      </c>
      <c r="J31" s="73">
        <f t="shared" si="23"/>
        <v>-35</v>
      </c>
      <c r="K31" s="253"/>
      <c r="L31" s="387" t="s">
        <v>16</v>
      </c>
      <c r="M31" s="388">
        <v>270</v>
      </c>
      <c r="N31" s="388">
        <v>160</v>
      </c>
      <c r="O31" s="386">
        <f t="shared" si="18"/>
        <v>110</v>
      </c>
      <c r="P31" s="2"/>
      <c r="Q31" s="2"/>
      <c r="R31" s="2"/>
      <c r="S31" s="2"/>
      <c r="T31" s="251"/>
      <c r="U31" s="251"/>
      <c r="V31" s="25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25">
      <c r="B32" s="89"/>
      <c r="C32" s="128"/>
      <c r="D32" s="236"/>
      <c r="E32" s="51"/>
      <c r="F32" s="128"/>
      <c r="G32" s="236"/>
      <c r="H32" s="51"/>
      <c r="I32" s="131"/>
      <c r="J32" s="73"/>
      <c r="K32" s="253"/>
      <c r="L32" s="387"/>
      <c r="M32" s="388"/>
      <c r="N32" s="388"/>
      <c r="O32" s="386">
        <f t="shared" si="18"/>
        <v>0</v>
      </c>
      <c r="P32" s="2"/>
      <c r="Q32" s="2"/>
      <c r="R32" s="2"/>
      <c r="S32" s="2"/>
      <c r="T32" s="251"/>
      <c r="U32" s="251"/>
      <c r="V32" s="25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25">
      <c r="B33" s="89" t="s">
        <v>209</v>
      </c>
      <c r="C33" s="128">
        <v>115</v>
      </c>
      <c r="D33" s="236">
        <f t="shared" ref="D33" si="25">(C33-M33)/M33</f>
        <v>-0.34285714285714286</v>
      </c>
      <c r="E33" s="51">
        <f t="shared" ref="E33" si="26">C33-M33</f>
        <v>-60</v>
      </c>
      <c r="F33" s="128">
        <v>95</v>
      </c>
      <c r="G33" s="236">
        <f t="shared" ref="G33:G34" si="27">(F33-N33)/N33</f>
        <v>-0.24</v>
      </c>
      <c r="H33" s="51">
        <f t="shared" ref="H33:H34" si="28">F33-N33</f>
        <v>-30</v>
      </c>
      <c r="I33" s="131">
        <f t="shared" si="22"/>
        <v>20</v>
      </c>
      <c r="J33" s="73">
        <f t="shared" si="23"/>
        <v>-30</v>
      </c>
      <c r="K33" s="253"/>
      <c r="L33" s="387" t="s">
        <v>209</v>
      </c>
      <c r="M33" s="388">
        <v>175</v>
      </c>
      <c r="N33" s="388">
        <v>125</v>
      </c>
      <c r="O33" s="386">
        <f t="shared" si="18"/>
        <v>50</v>
      </c>
      <c r="P33" s="2"/>
      <c r="Q33" s="2"/>
      <c r="R33" s="2"/>
      <c r="S33" s="2"/>
      <c r="T33" s="251"/>
      <c r="U33" s="251"/>
      <c r="V33" s="25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9" t="s">
        <v>210</v>
      </c>
      <c r="C34" s="128">
        <v>140</v>
      </c>
      <c r="D34" s="236">
        <f>(C34-M34)/M34</f>
        <v>7.6923076923076927E-2</v>
      </c>
      <c r="E34" s="51">
        <f>C34-M34</f>
        <v>10</v>
      </c>
      <c r="F34" s="128">
        <v>100</v>
      </c>
      <c r="G34" s="236">
        <f t="shared" si="27"/>
        <v>0.17647058823529413</v>
      </c>
      <c r="H34" s="51">
        <f t="shared" si="28"/>
        <v>15</v>
      </c>
      <c r="I34" s="131">
        <f>C34-F34</f>
        <v>40</v>
      </c>
      <c r="J34" s="73">
        <f t="shared" si="23"/>
        <v>-5</v>
      </c>
      <c r="K34" s="253"/>
      <c r="L34" s="387" t="s">
        <v>210</v>
      </c>
      <c r="M34" s="388">
        <v>130</v>
      </c>
      <c r="N34" s="388">
        <v>85</v>
      </c>
      <c r="O34" s="386">
        <f t="shared" si="18"/>
        <v>45</v>
      </c>
      <c r="P34" s="72"/>
      <c r="Q34" s="72"/>
      <c r="R34" s="72"/>
      <c r="S34" s="72"/>
      <c r="AG34" s="2"/>
      <c r="AH34" s="2"/>
      <c r="AI34" s="2"/>
      <c r="AJ34" s="2"/>
      <c r="AK34" s="2"/>
      <c r="AL34" s="2"/>
      <c r="AM34" s="2"/>
    </row>
    <row r="35" spans="2:39" ht="15" x14ac:dyDescent="0.25">
      <c r="B35" s="89" t="s">
        <v>211</v>
      </c>
      <c r="C35" s="128">
        <v>65</v>
      </c>
      <c r="D35" s="236">
        <f>(C35-M35)/M35</f>
        <v>0.18181818181818182</v>
      </c>
      <c r="E35" s="51">
        <f>C35-M35</f>
        <v>10</v>
      </c>
      <c r="F35" s="128">
        <v>50</v>
      </c>
      <c r="G35" s="236">
        <f t="shared" ref="G35" si="29">(F35-N35)/N35</f>
        <v>0.25</v>
      </c>
      <c r="H35" s="51">
        <f t="shared" ref="H35" si="30">F35-N35</f>
        <v>10</v>
      </c>
      <c r="I35" s="131">
        <f>C35-F35</f>
        <v>15</v>
      </c>
      <c r="J35" s="73">
        <f t="shared" ref="J35" si="31">I35-O35</f>
        <v>0</v>
      </c>
      <c r="K35" s="253"/>
      <c r="L35" s="387" t="s">
        <v>297</v>
      </c>
      <c r="M35" s="388">
        <v>55</v>
      </c>
      <c r="N35" s="388">
        <v>40</v>
      </c>
      <c r="O35" s="386">
        <f t="shared" si="18"/>
        <v>15</v>
      </c>
      <c r="P35" s="72"/>
      <c r="Q35" s="72"/>
      <c r="R35" s="72"/>
      <c r="S35" s="72"/>
      <c r="AG35" s="2"/>
      <c r="AH35" s="2"/>
      <c r="AI35" s="2"/>
      <c r="AJ35" s="2"/>
      <c r="AK35" s="2"/>
      <c r="AL35" s="2"/>
      <c r="AM35" s="2"/>
    </row>
    <row r="36" spans="2:39" x14ac:dyDescent="0.25">
      <c r="B36" s="89"/>
      <c r="C36" s="128"/>
      <c r="D36" s="236"/>
      <c r="E36" s="51"/>
      <c r="F36" s="128"/>
      <c r="G36" s="236"/>
      <c r="H36" s="51"/>
      <c r="I36" s="131"/>
      <c r="J36" s="73"/>
      <c r="K36" s="253"/>
      <c r="L36" s="387"/>
      <c r="M36" s="388"/>
      <c r="N36" s="388"/>
      <c r="O36" s="386">
        <f t="shared" si="18"/>
        <v>0</v>
      </c>
      <c r="P36" s="72"/>
      <c r="Q36" s="72"/>
      <c r="R36" s="72"/>
      <c r="S36" s="72"/>
      <c r="AG36" s="2"/>
      <c r="AH36" s="2"/>
      <c r="AI36" s="2"/>
      <c r="AJ36" s="2"/>
      <c r="AK36" s="2"/>
      <c r="AL36" s="2"/>
      <c r="AM36" s="2"/>
    </row>
    <row r="37" spans="2:39" x14ac:dyDescent="0.25">
      <c r="B37" s="89" t="s">
        <v>22</v>
      </c>
      <c r="C37" s="128">
        <v>305</v>
      </c>
      <c r="D37" s="295">
        <f>(C37-M37)/M37</f>
        <v>-0.10294117647058823</v>
      </c>
      <c r="E37" s="51">
        <f>C37-M37</f>
        <v>-35</v>
      </c>
      <c r="F37" s="128">
        <v>225</v>
      </c>
      <c r="G37" s="295" t="s">
        <v>266</v>
      </c>
      <c r="H37" s="51">
        <f t="shared" ref="H37:H38" si="32">F37-N37</f>
        <v>0</v>
      </c>
      <c r="I37" s="131">
        <f>C37-F37</f>
        <v>80</v>
      </c>
      <c r="J37" s="106">
        <f t="shared" si="23"/>
        <v>-35</v>
      </c>
      <c r="K37" s="253"/>
      <c r="L37" s="387" t="s">
        <v>22</v>
      </c>
      <c r="M37" s="388">
        <v>340</v>
      </c>
      <c r="N37" s="388">
        <v>225</v>
      </c>
      <c r="O37" s="386">
        <f t="shared" si="18"/>
        <v>115</v>
      </c>
      <c r="P37" s="72"/>
      <c r="Q37" s="72"/>
      <c r="R37" s="72"/>
      <c r="S37" s="72"/>
      <c r="AG37" s="2"/>
      <c r="AH37" s="2"/>
      <c r="AI37" s="2"/>
      <c r="AJ37" s="2"/>
      <c r="AK37" s="2"/>
      <c r="AL37" s="2"/>
      <c r="AM37" s="2"/>
    </row>
    <row r="38" spans="2:39" ht="15" thickBot="1" x14ac:dyDescent="0.3">
      <c r="B38" s="90" t="s">
        <v>23</v>
      </c>
      <c r="C38" s="129">
        <v>15</v>
      </c>
      <c r="D38" s="241">
        <f>(C38-M38)/M38</f>
        <v>-0.4</v>
      </c>
      <c r="E38" s="104">
        <f>C38-M38</f>
        <v>-10</v>
      </c>
      <c r="F38" s="129">
        <v>20</v>
      </c>
      <c r="G38" s="241">
        <f t="shared" ref="G38" si="33">(F38-N38)/N38</f>
        <v>-0.2</v>
      </c>
      <c r="H38" s="104">
        <f t="shared" si="32"/>
        <v>-5</v>
      </c>
      <c r="I38" s="132">
        <f>C38-F38</f>
        <v>-5</v>
      </c>
      <c r="J38" s="105">
        <f t="shared" si="23"/>
        <v>-5</v>
      </c>
      <c r="K38" s="253"/>
      <c r="L38" s="387" t="s">
        <v>23</v>
      </c>
      <c r="M38" s="388">
        <v>25</v>
      </c>
      <c r="N38" s="388">
        <v>25</v>
      </c>
      <c r="O38" s="386">
        <f t="shared" si="18"/>
        <v>0</v>
      </c>
      <c r="P38" s="72"/>
      <c r="Q38" s="72"/>
      <c r="R38" s="72"/>
      <c r="S38" s="72"/>
      <c r="AG38" s="2"/>
      <c r="AH38" s="2"/>
      <c r="AI38" s="2"/>
      <c r="AJ38" s="2"/>
      <c r="AK38" s="2"/>
      <c r="AL38" s="2"/>
      <c r="AM38" s="2"/>
    </row>
    <row r="39" spans="2:39" x14ac:dyDescent="0.25">
      <c r="K39" s="253"/>
      <c r="L39" s="248"/>
      <c r="M39" s="248"/>
      <c r="N39" s="248"/>
      <c r="O39" s="248"/>
      <c r="P39" s="72"/>
      <c r="Q39" s="72"/>
      <c r="R39" s="72"/>
      <c r="S39" s="72"/>
    </row>
    <row r="40" spans="2:39" ht="32.25" customHeight="1" thickBot="1" x14ac:dyDescent="0.3">
      <c r="B40" s="443" t="s">
        <v>59</v>
      </c>
      <c r="C40" s="437" t="s">
        <v>37</v>
      </c>
      <c r="D40" s="438"/>
      <c r="E40" s="439"/>
      <c r="F40" s="437" t="s">
        <v>27</v>
      </c>
      <c r="G40" s="438"/>
      <c r="H40" s="439"/>
      <c r="I40" s="440" t="s">
        <v>35</v>
      </c>
      <c r="J40" s="439"/>
      <c r="K40" s="251"/>
      <c r="L40" s="436" t="s">
        <v>59</v>
      </c>
      <c r="M40" s="382" t="s">
        <v>84</v>
      </c>
      <c r="N40" s="382" t="s">
        <v>85</v>
      </c>
      <c r="O40" s="383" t="s">
        <v>35</v>
      </c>
      <c r="P40" s="2"/>
      <c r="Q40" s="2"/>
      <c r="R40" s="2"/>
      <c r="S40" s="2"/>
      <c r="T40" s="251"/>
      <c r="U40" s="251"/>
      <c r="V40" s="25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2" customFormat="1" ht="32.25" customHeight="1" x14ac:dyDescent="0.25">
      <c r="B41" s="442"/>
      <c r="C41" s="123" t="s">
        <v>278</v>
      </c>
      <c r="D41" s="36" t="s">
        <v>279</v>
      </c>
      <c r="E41" s="36" t="s">
        <v>280</v>
      </c>
      <c r="F41" s="123" t="s">
        <v>278</v>
      </c>
      <c r="G41" s="36" t="s">
        <v>279</v>
      </c>
      <c r="H41" s="36" t="s">
        <v>280</v>
      </c>
      <c r="I41" s="123" t="s">
        <v>278</v>
      </c>
      <c r="J41" s="35" t="s">
        <v>281</v>
      </c>
      <c r="K41" s="274"/>
      <c r="L41" s="448"/>
      <c r="M41" s="385" t="s">
        <v>282</v>
      </c>
      <c r="N41" s="385" t="s">
        <v>282</v>
      </c>
      <c r="O41" s="385" t="s">
        <v>282</v>
      </c>
      <c r="T41" s="251"/>
      <c r="U41" s="251"/>
      <c r="V41" s="251"/>
    </row>
    <row r="42" spans="2:39" ht="27" customHeight="1" x14ac:dyDescent="0.25">
      <c r="B42" s="88" t="s">
        <v>57</v>
      </c>
      <c r="C42" s="127">
        <v>25</v>
      </c>
      <c r="D42" s="236" t="s">
        <v>266</v>
      </c>
      <c r="E42" s="51">
        <f>C42-M42</f>
        <v>0</v>
      </c>
      <c r="F42" s="130">
        <v>25</v>
      </c>
      <c r="G42" s="236">
        <f>(F42-N42)/N42</f>
        <v>-0.375</v>
      </c>
      <c r="H42" s="51">
        <f>F42-N42</f>
        <v>-15</v>
      </c>
      <c r="I42" s="130">
        <f>C42-F42</f>
        <v>0</v>
      </c>
      <c r="J42" s="73">
        <f>I42-O42</f>
        <v>15</v>
      </c>
      <c r="K42" s="253"/>
      <c r="L42" s="389" t="s">
        <v>57</v>
      </c>
      <c r="M42" s="390">
        <v>25</v>
      </c>
      <c r="N42" s="391">
        <v>40</v>
      </c>
      <c r="O42" s="386">
        <f t="shared" ref="O42:O51" si="34">M42-N42</f>
        <v>-15</v>
      </c>
      <c r="P42" s="2"/>
      <c r="Q42" s="2"/>
      <c r="R42" s="2"/>
      <c r="S42" s="2"/>
      <c r="T42" s="251"/>
      <c r="U42" s="251"/>
      <c r="V42" s="25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25">
      <c r="B43" s="89" t="s">
        <v>15</v>
      </c>
      <c r="C43" s="128">
        <v>10</v>
      </c>
      <c r="D43" s="236">
        <f t="shared" ref="D43:D51" si="35">(C43-M43)/M43</f>
        <v>-0.33333333333333331</v>
      </c>
      <c r="E43" s="51">
        <f t="shared" ref="E43:E44" si="36">C43-M43</f>
        <v>-5</v>
      </c>
      <c r="F43" s="128">
        <v>5</v>
      </c>
      <c r="G43" s="236">
        <f>(F43-N43)/N43</f>
        <v>-0.75</v>
      </c>
      <c r="H43" s="51">
        <f t="shared" ref="H43:H44" si="37">F43-N43</f>
        <v>-15</v>
      </c>
      <c r="I43" s="131">
        <f t="shared" ref="I43:I51" si="38">C43-F43</f>
        <v>5</v>
      </c>
      <c r="J43" s="73">
        <f t="shared" ref="J43:J51" si="39">I43-O43</f>
        <v>10</v>
      </c>
      <c r="K43" s="253"/>
      <c r="L43" s="387" t="s">
        <v>15</v>
      </c>
      <c r="M43" s="388">
        <v>15</v>
      </c>
      <c r="N43" s="388">
        <v>20</v>
      </c>
      <c r="O43" s="386">
        <f t="shared" si="34"/>
        <v>-5</v>
      </c>
      <c r="P43" s="2"/>
      <c r="Q43" s="2"/>
      <c r="R43" s="2"/>
      <c r="S43" s="2"/>
      <c r="T43" s="251"/>
      <c r="U43" s="251"/>
      <c r="V43" s="25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25">
      <c r="B44" s="89" t="s">
        <v>16</v>
      </c>
      <c r="C44" s="128">
        <v>20</v>
      </c>
      <c r="D44" s="236">
        <f t="shared" si="35"/>
        <v>0.33333333333333331</v>
      </c>
      <c r="E44" s="51">
        <f t="shared" si="36"/>
        <v>5</v>
      </c>
      <c r="F44" s="128">
        <v>20</v>
      </c>
      <c r="G44" s="236">
        <f>(F44-N44)/N44</f>
        <v>0.33333333333333331</v>
      </c>
      <c r="H44" s="51">
        <f t="shared" si="37"/>
        <v>5</v>
      </c>
      <c r="I44" s="131">
        <f t="shared" si="38"/>
        <v>0</v>
      </c>
      <c r="J44" s="73">
        <f t="shared" si="39"/>
        <v>0</v>
      </c>
      <c r="K44" s="253"/>
      <c r="L44" s="387" t="s">
        <v>16</v>
      </c>
      <c r="M44" s="388">
        <v>15</v>
      </c>
      <c r="N44" s="388">
        <v>15</v>
      </c>
      <c r="O44" s="386">
        <f t="shared" si="34"/>
        <v>0</v>
      </c>
      <c r="P44" s="2"/>
      <c r="Q44" s="2"/>
      <c r="R44" s="2"/>
      <c r="S44" s="2"/>
      <c r="T44" s="251"/>
      <c r="U44" s="251"/>
      <c r="V44" s="25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25">
      <c r="B45" s="89"/>
      <c r="C45" s="128"/>
      <c r="D45" s="236"/>
      <c r="E45" s="51"/>
      <c r="F45" s="128"/>
      <c r="G45" s="236"/>
      <c r="H45" s="51"/>
      <c r="I45" s="131"/>
      <c r="J45" s="73"/>
      <c r="K45" s="253"/>
      <c r="L45" s="387"/>
      <c r="M45" s="388"/>
      <c r="N45" s="388"/>
      <c r="O45" s="386">
        <f t="shared" si="34"/>
        <v>0</v>
      </c>
      <c r="P45" s="2"/>
      <c r="Q45" s="2"/>
      <c r="R45" s="2"/>
      <c r="S45" s="2"/>
      <c r="T45" s="251"/>
      <c r="U45" s="251"/>
      <c r="V45" s="25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25">
      <c r="B46" s="89" t="s">
        <v>209</v>
      </c>
      <c r="C46" s="128">
        <v>5</v>
      </c>
      <c r="D46" s="236">
        <f t="shared" si="35"/>
        <v>-0.5</v>
      </c>
      <c r="E46" s="51">
        <f t="shared" ref="E46:E48" si="40">C46-M46</f>
        <v>-5</v>
      </c>
      <c r="F46" s="128">
        <v>5</v>
      </c>
      <c r="G46" s="236">
        <f t="shared" ref="G46:G48" si="41">(F46-N46)/N46</f>
        <v>-0.5</v>
      </c>
      <c r="H46" s="51">
        <f t="shared" ref="H46:H47" si="42">F46-N46</f>
        <v>-5</v>
      </c>
      <c r="I46" s="131">
        <f t="shared" si="38"/>
        <v>0</v>
      </c>
      <c r="J46" s="73">
        <f t="shared" si="39"/>
        <v>0</v>
      </c>
      <c r="K46" s="253"/>
      <c r="L46" s="387" t="s">
        <v>209</v>
      </c>
      <c r="M46" s="388">
        <v>10</v>
      </c>
      <c r="N46" s="388">
        <v>10</v>
      </c>
      <c r="O46" s="386">
        <f t="shared" si="34"/>
        <v>0</v>
      </c>
      <c r="P46" s="2"/>
      <c r="Q46" s="2"/>
      <c r="R46" s="2"/>
      <c r="S46" s="2"/>
      <c r="T46" s="251"/>
      <c r="U46" s="251"/>
      <c r="V46" s="25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25">
      <c r="B47" s="89" t="s">
        <v>210</v>
      </c>
      <c r="C47" s="128">
        <v>15</v>
      </c>
      <c r="D47" s="236" t="s">
        <v>266</v>
      </c>
      <c r="E47" s="51">
        <f t="shared" si="40"/>
        <v>0</v>
      </c>
      <c r="F47" s="128">
        <v>15</v>
      </c>
      <c r="G47" s="236">
        <f t="shared" si="41"/>
        <v>-0.25</v>
      </c>
      <c r="H47" s="51">
        <f t="shared" si="42"/>
        <v>-5</v>
      </c>
      <c r="I47" s="131">
        <f t="shared" si="38"/>
        <v>0</v>
      </c>
      <c r="J47" s="73">
        <f t="shared" si="39"/>
        <v>5</v>
      </c>
      <c r="K47" s="253"/>
      <c r="L47" s="387" t="s">
        <v>210</v>
      </c>
      <c r="M47" s="388">
        <v>15</v>
      </c>
      <c r="N47" s="388">
        <v>20</v>
      </c>
      <c r="O47" s="386">
        <f t="shared" si="34"/>
        <v>-5</v>
      </c>
      <c r="P47" s="72"/>
      <c r="Q47" s="72"/>
      <c r="R47" s="72"/>
      <c r="S47" s="72"/>
      <c r="AG47" s="2"/>
      <c r="AH47" s="2"/>
      <c r="AI47" s="2"/>
      <c r="AJ47" s="2"/>
      <c r="AK47" s="2"/>
      <c r="AL47" s="2"/>
      <c r="AM47" s="2"/>
    </row>
    <row r="48" spans="2:39" ht="15" x14ac:dyDescent="0.25">
      <c r="B48" s="89" t="s">
        <v>211</v>
      </c>
      <c r="C48" s="128">
        <v>5</v>
      </c>
      <c r="D48" s="236" t="s">
        <v>287</v>
      </c>
      <c r="E48" s="51">
        <f t="shared" si="40"/>
        <v>5</v>
      </c>
      <c r="F48" s="128">
        <v>5</v>
      </c>
      <c r="G48" s="236">
        <f t="shared" si="41"/>
        <v>-0.5</v>
      </c>
      <c r="H48" s="51">
        <f t="shared" ref="H48" si="43">F48-N48</f>
        <v>-5</v>
      </c>
      <c r="I48" s="131">
        <f t="shared" si="38"/>
        <v>0</v>
      </c>
      <c r="J48" s="73">
        <f t="shared" si="39"/>
        <v>10</v>
      </c>
      <c r="K48" s="253"/>
      <c r="L48" s="387" t="s">
        <v>297</v>
      </c>
      <c r="M48" s="388">
        <v>0</v>
      </c>
      <c r="N48" s="388">
        <v>10</v>
      </c>
      <c r="O48" s="386">
        <f t="shared" si="34"/>
        <v>-10</v>
      </c>
      <c r="P48" s="72"/>
      <c r="Q48" s="72"/>
      <c r="R48" s="72"/>
      <c r="S48" s="72"/>
      <c r="AG48" s="2"/>
      <c r="AH48" s="2"/>
      <c r="AI48" s="2"/>
      <c r="AJ48" s="2"/>
      <c r="AK48" s="2"/>
      <c r="AL48" s="2"/>
      <c r="AM48" s="2"/>
    </row>
    <row r="49" spans="2:39" x14ac:dyDescent="0.25">
      <c r="B49" s="89"/>
      <c r="C49" s="128"/>
      <c r="D49" s="236"/>
      <c r="E49" s="51"/>
      <c r="F49" s="128"/>
      <c r="G49" s="236"/>
      <c r="H49" s="51"/>
      <c r="I49" s="131"/>
      <c r="J49" s="73"/>
      <c r="K49" s="253"/>
      <c r="L49" s="387"/>
      <c r="M49" s="388"/>
      <c r="N49" s="388"/>
      <c r="O49" s="386">
        <f t="shared" si="34"/>
        <v>0</v>
      </c>
      <c r="P49" s="72"/>
      <c r="Q49" s="72"/>
      <c r="R49" s="72"/>
      <c r="S49" s="72"/>
      <c r="AG49" s="2"/>
      <c r="AH49" s="2"/>
      <c r="AI49" s="2"/>
      <c r="AJ49" s="2"/>
      <c r="AK49" s="2"/>
      <c r="AL49" s="2"/>
      <c r="AM49" s="2"/>
    </row>
    <row r="50" spans="2:39" x14ac:dyDescent="0.25">
      <c r="B50" s="89" t="s">
        <v>22</v>
      </c>
      <c r="C50" s="128">
        <v>25</v>
      </c>
      <c r="D50" s="295">
        <f t="shared" si="35"/>
        <v>0.25</v>
      </c>
      <c r="E50" s="51">
        <f t="shared" ref="E50:E51" si="44">C50-M50</f>
        <v>5</v>
      </c>
      <c r="F50" s="128">
        <v>20</v>
      </c>
      <c r="G50" s="236">
        <f t="shared" ref="G50:G51" si="45">(F50-N50)/N50</f>
        <v>-0.42857142857142855</v>
      </c>
      <c r="H50" s="51">
        <f t="shared" ref="H50:H51" si="46">F50-N50</f>
        <v>-15</v>
      </c>
      <c r="I50" s="131">
        <f t="shared" si="38"/>
        <v>5</v>
      </c>
      <c r="J50" s="106">
        <f t="shared" si="39"/>
        <v>20</v>
      </c>
      <c r="K50" s="253"/>
      <c r="L50" s="387" t="s">
        <v>22</v>
      </c>
      <c r="M50" s="388">
        <v>20</v>
      </c>
      <c r="N50" s="388">
        <v>35</v>
      </c>
      <c r="O50" s="386">
        <f t="shared" si="34"/>
        <v>-15</v>
      </c>
      <c r="P50" s="72"/>
      <c r="Q50" s="72"/>
      <c r="R50" s="72"/>
      <c r="S50" s="72"/>
      <c r="AG50" s="2"/>
      <c r="AH50" s="2"/>
      <c r="AI50" s="2"/>
      <c r="AJ50" s="2"/>
      <c r="AK50" s="2"/>
      <c r="AL50" s="2"/>
      <c r="AM50" s="2"/>
    </row>
    <row r="51" spans="2:39" ht="15" thickBot="1" x14ac:dyDescent="0.3">
      <c r="B51" s="90" t="s">
        <v>23</v>
      </c>
      <c r="C51" s="129">
        <v>0</v>
      </c>
      <c r="D51" s="241">
        <f t="shared" si="35"/>
        <v>-1</v>
      </c>
      <c r="E51" s="104">
        <f t="shared" si="44"/>
        <v>-5</v>
      </c>
      <c r="F51" s="129">
        <v>0</v>
      </c>
      <c r="G51" s="241">
        <f t="shared" si="45"/>
        <v>-1</v>
      </c>
      <c r="H51" s="104">
        <f t="shared" si="46"/>
        <v>-5</v>
      </c>
      <c r="I51" s="132">
        <f t="shared" si="38"/>
        <v>0</v>
      </c>
      <c r="J51" s="105">
        <f t="shared" si="39"/>
        <v>0</v>
      </c>
      <c r="K51" s="253"/>
      <c r="L51" s="387" t="s">
        <v>23</v>
      </c>
      <c r="M51" s="388">
        <v>5</v>
      </c>
      <c r="N51" s="388">
        <v>5</v>
      </c>
      <c r="O51" s="386">
        <f t="shared" si="34"/>
        <v>0</v>
      </c>
      <c r="P51" s="72"/>
      <c r="Q51" s="72"/>
      <c r="R51" s="72"/>
      <c r="S51" s="72"/>
      <c r="AG51" s="2"/>
      <c r="AH51" s="2"/>
      <c r="AI51" s="2"/>
      <c r="AJ51" s="2"/>
      <c r="AK51" s="2"/>
      <c r="AL51" s="2"/>
      <c r="AM51" s="2"/>
    </row>
    <row r="52" spans="2:39" x14ac:dyDescent="0.25">
      <c r="L52" s="248"/>
      <c r="M52" s="248"/>
      <c r="N52" s="248"/>
      <c r="O52" s="248"/>
      <c r="W52" s="286"/>
      <c r="X52" s="286"/>
      <c r="Y52" s="286"/>
      <c r="Z52" s="286"/>
      <c r="AA52" s="286"/>
    </row>
    <row r="53" spans="2:39" x14ac:dyDescent="0.25">
      <c r="W53" s="286"/>
      <c r="X53" s="286"/>
      <c r="Y53" s="286"/>
      <c r="Z53" s="286"/>
      <c r="AA53" s="286"/>
    </row>
    <row r="54" spans="2:39" ht="65.25" customHeight="1" x14ac:dyDescent="0.25">
      <c r="B54" s="430" t="s">
        <v>284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251"/>
      <c r="O54" s="2"/>
      <c r="P54" s="2"/>
      <c r="Q54" s="2"/>
      <c r="R54" s="2"/>
      <c r="S54" s="2"/>
      <c r="T54" s="2"/>
      <c r="U54" s="2"/>
      <c r="V54" s="251"/>
      <c r="W54" s="13"/>
      <c r="X54" s="13"/>
      <c r="Y54" s="13"/>
      <c r="Z54" s="13"/>
      <c r="AA54" s="13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5" thickBot="1" x14ac:dyDescent="0.3">
      <c r="O55" s="248"/>
      <c r="P55" s="248"/>
      <c r="Q55" s="248"/>
      <c r="R55" s="248"/>
      <c r="S55" s="248"/>
      <c r="T55" s="72"/>
      <c r="U55" s="72"/>
      <c r="W55" s="286"/>
      <c r="X55" s="286"/>
      <c r="Y55" s="286"/>
      <c r="Z55" s="286"/>
      <c r="AA55" s="286"/>
    </row>
    <row r="56" spans="2:39" s="2" customFormat="1" ht="19.5" customHeight="1" thickBot="1" x14ac:dyDescent="0.3">
      <c r="B56" s="475" t="s">
        <v>107</v>
      </c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7"/>
      <c r="N56" s="251"/>
      <c r="O56" s="247"/>
      <c r="P56" s="247"/>
      <c r="Q56" s="247"/>
      <c r="R56" s="247"/>
      <c r="S56" s="247"/>
      <c r="V56" s="251"/>
      <c r="W56" s="13"/>
      <c r="X56" s="13"/>
      <c r="Y56" s="13"/>
      <c r="Z56" s="13"/>
      <c r="AA56" s="13"/>
    </row>
    <row r="57" spans="2:39" x14ac:dyDescent="0.25">
      <c r="N57" s="251"/>
      <c r="O57" s="247"/>
      <c r="P57" s="247"/>
      <c r="Q57" s="247"/>
      <c r="R57" s="247"/>
      <c r="S57" s="247"/>
      <c r="T57" s="2"/>
      <c r="U57" s="2"/>
      <c r="V57" s="251"/>
      <c r="W57" s="13"/>
      <c r="X57" s="13"/>
      <c r="Y57" s="13"/>
      <c r="Z57" s="13"/>
      <c r="AA57" s="13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thickBot="1" x14ac:dyDescent="0.3">
      <c r="B58" s="443" t="s">
        <v>63</v>
      </c>
      <c r="C58" s="437" t="s">
        <v>26</v>
      </c>
      <c r="D58" s="438"/>
      <c r="E58" s="439"/>
      <c r="F58" s="437" t="s">
        <v>27</v>
      </c>
      <c r="G58" s="438"/>
      <c r="H58" s="439"/>
      <c r="I58" s="437" t="s">
        <v>64</v>
      </c>
      <c r="J58" s="438"/>
      <c r="K58" s="439"/>
      <c r="L58" s="440" t="s">
        <v>35</v>
      </c>
      <c r="M58" s="439"/>
      <c r="N58" s="251"/>
      <c r="O58" s="436" t="s">
        <v>63</v>
      </c>
      <c r="P58" s="382" t="s">
        <v>84</v>
      </c>
      <c r="Q58" s="382" t="s">
        <v>85</v>
      </c>
      <c r="R58" s="382" t="s">
        <v>86</v>
      </c>
      <c r="S58" s="382" t="s">
        <v>35</v>
      </c>
      <c r="T58" s="2"/>
      <c r="U58" s="2"/>
      <c r="V58" s="251"/>
      <c r="W58" s="13"/>
      <c r="X58" s="13"/>
      <c r="Y58" s="13"/>
      <c r="Z58" s="13"/>
      <c r="AA58" s="13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2" customFormat="1" ht="32.25" customHeight="1" x14ac:dyDescent="0.25">
      <c r="B59" s="442"/>
      <c r="C59" s="123" t="s">
        <v>278</v>
      </c>
      <c r="D59" s="36" t="s">
        <v>279</v>
      </c>
      <c r="E59" s="36" t="s">
        <v>280</v>
      </c>
      <c r="F59" s="123" t="s">
        <v>278</v>
      </c>
      <c r="G59" s="36" t="s">
        <v>279</v>
      </c>
      <c r="H59" s="36" t="s">
        <v>280</v>
      </c>
      <c r="I59" s="123" t="s">
        <v>278</v>
      </c>
      <c r="J59" s="36" t="s">
        <v>279</v>
      </c>
      <c r="K59" s="36" t="s">
        <v>280</v>
      </c>
      <c r="L59" s="123" t="s">
        <v>278</v>
      </c>
      <c r="M59" s="35" t="s">
        <v>281</v>
      </c>
      <c r="N59" s="251"/>
      <c r="O59" s="448"/>
      <c r="P59" s="385" t="s">
        <v>282</v>
      </c>
      <c r="Q59" s="385" t="s">
        <v>282</v>
      </c>
      <c r="R59" s="385" t="s">
        <v>282</v>
      </c>
      <c r="S59" s="385" t="s">
        <v>282</v>
      </c>
      <c r="V59" s="251"/>
      <c r="W59" s="13"/>
      <c r="X59" s="13"/>
      <c r="Y59" s="13"/>
      <c r="Z59" s="13"/>
      <c r="AA59" s="13"/>
    </row>
    <row r="60" spans="2:39" ht="27" customHeight="1" x14ac:dyDescent="0.25">
      <c r="B60" s="88" t="s">
        <v>57</v>
      </c>
      <c r="C60" s="127">
        <v>2480</v>
      </c>
      <c r="D60" s="236">
        <f>(C60-P60)/P60</f>
        <v>6.2098501070663809E-2</v>
      </c>
      <c r="E60" s="51">
        <f>C60-P60</f>
        <v>145</v>
      </c>
      <c r="F60" s="130">
        <v>2150</v>
      </c>
      <c r="G60" s="236">
        <f>(F60-Q60)/Q60</f>
        <v>-2.0501138952164009E-2</v>
      </c>
      <c r="H60" s="51">
        <f>F60-Q60</f>
        <v>-45</v>
      </c>
      <c r="I60" s="130"/>
      <c r="J60" s="92"/>
      <c r="K60" s="82"/>
      <c r="L60" s="350">
        <f>C60-F60</f>
        <v>330</v>
      </c>
      <c r="M60" s="73">
        <f>L60-S60</f>
        <v>190</v>
      </c>
      <c r="N60" s="251"/>
      <c r="O60" s="389" t="s">
        <v>57</v>
      </c>
      <c r="P60" s="390">
        <v>2335</v>
      </c>
      <c r="Q60" s="388">
        <v>2195</v>
      </c>
      <c r="R60" s="391"/>
      <c r="S60" s="391">
        <f>P60-Q60</f>
        <v>140</v>
      </c>
      <c r="T60" s="2"/>
      <c r="U60" s="2"/>
      <c r="V60" s="251"/>
      <c r="W60" s="13"/>
      <c r="X60" s="13"/>
      <c r="Y60" s="13"/>
      <c r="Z60" s="13"/>
      <c r="AA60" s="1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25">
      <c r="B61" s="89" t="s">
        <v>29</v>
      </c>
      <c r="C61" s="128">
        <v>570</v>
      </c>
      <c r="D61" s="236">
        <f t="shared" ref="D61" si="47">(C61-P61)/P61</f>
        <v>0.15151515151515152</v>
      </c>
      <c r="E61" s="51">
        <f t="shared" ref="E61" si="48">C61-P61</f>
        <v>75</v>
      </c>
      <c r="F61" s="128">
        <v>1015</v>
      </c>
      <c r="G61" s="236">
        <f t="shared" ref="G61:G63" si="49">(F61-Q61)/Q61</f>
        <v>-2.8708133971291867E-2</v>
      </c>
      <c r="H61" s="51">
        <f t="shared" ref="H61:H63" si="50">F61-Q61</f>
        <v>-30</v>
      </c>
      <c r="I61" s="128">
        <v>630</v>
      </c>
      <c r="J61" s="236">
        <f t="shared" ref="J61:J63" si="51">(I61-R61)/R61</f>
        <v>0.16666666666666666</v>
      </c>
      <c r="K61" s="51">
        <f>I61-R61</f>
        <v>90</v>
      </c>
      <c r="L61" s="125">
        <f>C61-F61+I61</f>
        <v>185</v>
      </c>
      <c r="M61" s="106">
        <f t="shared" ref="M61:M63" si="52">L61-S61</f>
        <v>195</v>
      </c>
      <c r="N61" s="251"/>
      <c r="O61" s="387" t="s">
        <v>29</v>
      </c>
      <c r="P61" s="388">
        <v>495</v>
      </c>
      <c r="Q61" s="388">
        <v>1045</v>
      </c>
      <c r="R61" s="388">
        <v>540</v>
      </c>
      <c r="S61" s="386">
        <f>P61-Q61+R61</f>
        <v>-10</v>
      </c>
      <c r="T61" s="2"/>
      <c r="U61" s="2"/>
      <c r="V61" s="251"/>
      <c r="W61" s="13"/>
      <c r="X61" s="13"/>
      <c r="Y61" s="13"/>
      <c r="Z61" s="13"/>
      <c r="AA61" s="13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25">
      <c r="B62" s="89" t="s">
        <v>30</v>
      </c>
      <c r="C62" s="128">
        <v>1585</v>
      </c>
      <c r="D62" s="236">
        <f>(C62-P62)/P62</f>
        <v>1.6025641025641024E-2</v>
      </c>
      <c r="E62" s="51">
        <f>C62-P62</f>
        <v>25</v>
      </c>
      <c r="F62" s="128">
        <v>970</v>
      </c>
      <c r="G62" s="236">
        <f t="shared" si="49"/>
        <v>5.1813471502590676E-3</v>
      </c>
      <c r="H62" s="51">
        <f t="shared" si="50"/>
        <v>5</v>
      </c>
      <c r="I62" s="128">
        <v>500</v>
      </c>
      <c r="J62" s="295">
        <f t="shared" si="51"/>
        <v>0.33333333333333331</v>
      </c>
      <c r="K62" s="51">
        <f t="shared" ref="K62:K63" si="53">I62-R62</f>
        <v>125</v>
      </c>
      <c r="L62" s="125">
        <f>C62-F62-I62</f>
        <v>115</v>
      </c>
      <c r="M62" s="106">
        <f t="shared" si="52"/>
        <v>-105</v>
      </c>
      <c r="N62" s="251"/>
      <c r="O62" s="387" t="s">
        <v>30</v>
      </c>
      <c r="P62" s="388">
        <v>1560</v>
      </c>
      <c r="Q62" s="388">
        <v>965</v>
      </c>
      <c r="R62" s="388">
        <v>375</v>
      </c>
      <c r="S62" s="386">
        <f>P62-Q62-R62</f>
        <v>220</v>
      </c>
      <c r="T62" s="2"/>
      <c r="U62" s="2"/>
      <c r="V62" s="251"/>
      <c r="W62" s="13"/>
      <c r="X62" s="13"/>
      <c r="Y62" s="13"/>
      <c r="Z62" s="13"/>
      <c r="AA62" s="13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ht="15" thickBot="1" x14ac:dyDescent="0.3">
      <c r="B63" s="119" t="s">
        <v>31</v>
      </c>
      <c r="C63" s="129">
        <v>325</v>
      </c>
      <c r="D63" s="241">
        <f>(C63-P63)/P63</f>
        <v>0.18181818181818182</v>
      </c>
      <c r="E63" s="104">
        <f>C63-P63</f>
        <v>50</v>
      </c>
      <c r="F63" s="129">
        <v>165</v>
      </c>
      <c r="G63" s="241">
        <f t="shared" si="49"/>
        <v>-0.10810810810810811</v>
      </c>
      <c r="H63" s="104">
        <f t="shared" si="50"/>
        <v>-20</v>
      </c>
      <c r="I63" s="129">
        <v>125</v>
      </c>
      <c r="J63" s="241">
        <f t="shared" si="51"/>
        <v>-0.24242424242424243</v>
      </c>
      <c r="K63" s="104">
        <f t="shared" si="53"/>
        <v>-40</v>
      </c>
      <c r="L63" s="126">
        <f>C63-F63-I63</f>
        <v>35</v>
      </c>
      <c r="M63" s="105">
        <f t="shared" si="52"/>
        <v>110</v>
      </c>
      <c r="N63" s="251"/>
      <c r="O63" s="387" t="s">
        <v>31</v>
      </c>
      <c r="P63" s="388">
        <v>275</v>
      </c>
      <c r="Q63" s="388">
        <v>185</v>
      </c>
      <c r="R63" s="388">
        <v>165</v>
      </c>
      <c r="S63" s="386">
        <f>P63-Q63-R63</f>
        <v>-75</v>
      </c>
      <c r="T63" s="2"/>
      <c r="U63" s="2"/>
      <c r="V63" s="251"/>
      <c r="W63" s="13"/>
      <c r="X63" s="13"/>
      <c r="Y63" s="13"/>
      <c r="Z63" s="13"/>
      <c r="AA63" s="13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25">
      <c r="F64" s="245"/>
      <c r="O64" s="248"/>
      <c r="P64" s="248"/>
      <c r="Q64" s="248"/>
      <c r="R64" s="248"/>
      <c r="S64" s="248"/>
      <c r="T64" s="72"/>
      <c r="U64" s="72"/>
      <c r="W64" s="286"/>
      <c r="X64" s="286"/>
      <c r="Y64" s="286"/>
      <c r="Z64" s="286"/>
      <c r="AA64" s="286"/>
    </row>
    <row r="65" spans="2:39" x14ac:dyDescent="0.25">
      <c r="O65" s="248"/>
      <c r="P65" s="248"/>
      <c r="Q65" s="248"/>
      <c r="R65" s="248"/>
      <c r="S65" s="248"/>
      <c r="T65" s="72"/>
      <c r="U65" s="72"/>
      <c r="W65" s="286"/>
      <c r="X65" s="286"/>
      <c r="Y65" s="286"/>
      <c r="Z65" s="286"/>
      <c r="AA65" s="286"/>
    </row>
    <row r="66" spans="2:39" ht="42.75" customHeight="1" x14ac:dyDescent="0.25">
      <c r="B66" s="430" t="s">
        <v>213</v>
      </c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251"/>
      <c r="O66" s="247"/>
      <c r="P66" s="247"/>
      <c r="Q66" s="247"/>
      <c r="R66" s="247"/>
      <c r="S66" s="247"/>
      <c r="T66" s="2"/>
      <c r="U66" s="2"/>
      <c r="V66" s="251"/>
      <c r="W66" s="13"/>
      <c r="X66" s="13"/>
      <c r="Y66" s="13"/>
      <c r="Z66" s="13"/>
      <c r="AA66" s="13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ht="15" thickBot="1" x14ac:dyDescent="0.3">
      <c r="O67" s="72"/>
      <c r="P67" s="72"/>
      <c r="Q67" s="72"/>
      <c r="R67" s="72"/>
      <c r="S67" s="72"/>
      <c r="T67" s="72"/>
      <c r="U67" s="72"/>
      <c r="W67" s="286"/>
      <c r="X67" s="286"/>
      <c r="Y67" s="286"/>
      <c r="Z67" s="286"/>
      <c r="AA67" s="286"/>
    </row>
    <row r="68" spans="2:39" s="2" customFormat="1" ht="19.5" customHeight="1" thickBot="1" x14ac:dyDescent="0.3">
      <c r="B68" s="475" t="s">
        <v>108</v>
      </c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7"/>
      <c r="N68" s="251"/>
      <c r="V68" s="251"/>
      <c r="W68" s="13"/>
      <c r="X68" s="13"/>
      <c r="Y68" s="13"/>
      <c r="Z68" s="13"/>
      <c r="AA68" s="13"/>
    </row>
    <row r="69" spans="2:39" x14ac:dyDescent="0.25">
      <c r="O69" s="2"/>
      <c r="P69" s="2"/>
      <c r="Q69" s="2"/>
      <c r="R69" s="2"/>
      <c r="S69" s="2"/>
      <c r="T69" s="2"/>
      <c r="U69" s="2"/>
      <c r="V69" s="251"/>
      <c r="W69" s="19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32.25" customHeight="1" thickBot="1" x14ac:dyDescent="0.3">
      <c r="B70" s="443" t="s">
        <v>73</v>
      </c>
      <c r="C70" s="446" t="s">
        <v>56</v>
      </c>
      <c r="D70" s="438"/>
      <c r="E70" s="447"/>
      <c r="G70" s="446" t="s">
        <v>78</v>
      </c>
      <c r="H70" s="438"/>
      <c r="I70" s="447"/>
      <c r="K70" s="446" t="s">
        <v>79</v>
      </c>
      <c r="L70" s="438"/>
      <c r="M70" s="447"/>
      <c r="O70" s="2"/>
      <c r="P70" s="2"/>
      <c r="Q70" s="2"/>
      <c r="R70" s="2"/>
      <c r="S70" s="2"/>
      <c r="T70" s="2"/>
      <c r="U70" s="2"/>
      <c r="V70" s="251"/>
      <c r="W70" s="19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2" customFormat="1" ht="32.25" customHeight="1" x14ac:dyDescent="0.25">
      <c r="B71" s="442"/>
      <c r="C71" s="103" t="s">
        <v>26</v>
      </c>
      <c r="D71" s="34" t="s">
        <v>27</v>
      </c>
      <c r="E71" s="133" t="s">
        <v>35</v>
      </c>
      <c r="F71" s="72"/>
      <c r="G71" s="103" t="s">
        <v>37</v>
      </c>
      <c r="H71" s="34" t="s">
        <v>27</v>
      </c>
      <c r="I71" s="133" t="s">
        <v>35</v>
      </c>
      <c r="J71" s="72"/>
      <c r="K71" s="103" t="s">
        <v>37</v>
      </c>
      <c r="L71" s="278" t="s">
        <v>27</v>
      </c>
      <c r="M71" s="351" t="s">
        <v>35</v>
      </c>
      <c r="N71" s="253"/>
      <c r="V71" s="251"/>
      <c r="W71" s="19"/>
    </row>
    <row r="72" spans="2:39" ht="27" customHeight="1" x14ac:dyDescent="0.25">
      <c r="B72" s="88">
        <v>2017</v>
      </c>
      <c r="C72" s="243">
        <v>7170</v>
      </c>
      <c r="D72" s="43">
        <v>6510</v>
      </c>
      <c r="E72" s="134">
        <f>C72-D72</f>
        <v>660</v>
      </c>
      <c r="G72" s="246">
        <v>1195</v>
      </c>
      <c r="H72" s="43">
        <v>805</v>
      </c>
      <c r="I72" s="134">
        <f>G72-H72</f>
        <v>390</v>
      </c>
      <c r="K72" s="102">
        <v>135</v>
      </c>
      <c r="L72" s="352">
        <v>140</v>
      </c>
      <c r="M72" s="134">
        <f>K72-L72</f>
        <v>-5</v>
      </c>
      <c r="O72" s="2"/>
      <c r="P72" s="2"/>
      <c r="Q72" s="2"/>
      <c r="R72" s="2"/>
      <c r="S72" s="2"/>
      <c r="T72" s="2"/>
      <c r="U72" s="2"/>
      <c r="V72" s="25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25">
      <c r="B73" s="89" t="s">
        <v>74</v>
      </c>
      <c r="C73" s="244">
        <v>1770</v>
      </c>
      <c r="D73" s="44">
        <v>1575</v>
      </c>
      <c r="E73" s="125">
        <f t="shared" ref="E73:E76" si="54">C73-D73</f>
        <v>195</v>
      </c>
      <c r="G73" s="95">
        <v>175</v>
      </c>
      <c r="H73" s="42">
        <v>165</v>
      </c>
      <c r="I73" s="125">
        <f t="shared" ref="I73:I76" si="55">G73-H73</f>
        <v>10</v>
      </c>
      <c r="K73" s="95">
        <v>35</v>
      </c>
      <c r="L73" s="275">
        <v>45</v>
      </c>
      <c r="M73" s="125">
        <f t="shared" ref="M73:M76" si="56">K73-L73</f>
        <v>-10</v>
      </c>
      <c r="O73" s="2"/>
      <c r="P73" s="2"/>
      <c r="Q73" s="2"/>
      <c r="R73" s="2"/>
      <c r="S73" s="2"/>
      <c r="T73" s="2"/>
      <c r="U73" s="2"/>
      <c r="V73" s="251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89" t="s">
        <v>75</v>
      </c>
      <c r="C74" s="244">
        <v>1805</v>
      </c>
      <c r="D74" s="44">
        <v>1525</v>
      </c>
      <c r="E74" s="125">
        <f t="shared" si="54"/>
        <v>280</v>
      </c>
      <c r="G74" s="95">
        <v>430</v>
      </c>
      <c r="H74" s="44">
        <v>245</v>
      </c>
      <c r="I74" s="125">
        <f t="shared" si="55"/>
        <v>185</v>
      </c>
      <c r="K74" s="95">
        <v>35</v>
      </c>
      <c r="L74" s="275">
        <v>30</v>
      </c>
      <c r="M74" s="125">
        <f t="shared" si="56"/>
        <v>5</v>
      </c>
      <c r="O74" s="2"/>
      <c r="P74" s="2"/>
      <c r="Q74" s="2"/>
      <c r="R74" s="2"/>
      <c r="S74" s="2"/>
      <c r="T74" s="2"/>
      <c r="U74" s="2"/>
      <c r="V74" s="251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97" t="s">
        <v>76</v>
      </c>
      <c r="C75" s="44">
        <v>1630</v>
      </c>
      <c r="D75" s="44">
        <v>1650</v>
      </c>
      <c r="E75" s="125">
        <f t="shared" si="54"/>
        <v>-20</v>
      </c>
      <c r="G75" s="95">
        <v>260</v>
      </c>
      <c r="H75" s="44">
        <v>175</v>
      </c>
      <c r="I75" s="125">
        <f t="shared" si="55"/>
        <v>85</v>
      </c>
      <c r="K75" s="95">
        <v>45</v>
      </c>
      <c r="L75" s="275">
        <v>40</v>
      </c>
      <c r="M75" s="125">
        <f t="shared" si="56"/>
        <v>5</v>
      </c>
      <c r="O75" s="2"/>
      <c r="P75" s="2"/>
      <c r="Q75" s="2"/>
      <c r="R75" s="2"/>
      <c r="S75" s="2"/>
      <c r="T75" s="2"/>
      <c r="U75" s="2"/>
      <c r="V75" s="251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25">
      <c r="B76" s="97" t="s">
        <v>77</v>
      </c>
      <c r="C76" s="44">
        <v>1965</v>
      </c>
      <c r="D76" s="44">
        <v>1760</v>
      </c>
      <c r="E76" s="125">
        <f t="shared" si="54"/>
        <v>205</v>
      </c>
      <c r="G76" s="95">
        <v>330</v>
      </c>
      <c r="H76" s="44">
        <v>225</v>
      </c>
      <c r="I76" s="125">
        <f t="shared" si="55"/>
        <v>105</v>
      </c>
      <c r="K76" s="95">
        <v>20</v>
      </c>
      <c r="L76" s="275">
        <v>30</v>
      </c>
      <c r="M76" s="125">
        <f t="shared" si="56"/>
        <v>-10</v>
      </c>
      <c r="O76" s="72"/>
      <c r="P76" s="72"/>
      <c r="Q76" s="72"/>
      <c r="R76" s="72"/>
      <c r="S76" s="72"/>
      <c r="T76" s="72"/>
      <c r="U76" s="72"/>
    </row>
    <row r="77" spans="2:39" ht="27" customHeight="1" x14ac:dyDescent="0.25">
      <c r="B77" s="98">
        <v>2018</v>
      </c>
      <c r="C77" s="43">
        <v>7905</v>
      </c>
      <c r="D77" s="43">
        <v>7060</v>
      </c>
      <c r="E77" s="134">
        <f>C77-D77</f>
        <v>845</v>
      </c>
      <c r="G77" s="243">
        <v>1130</v>
      </c>
      <c r="H77" s="43">
        <v>975</v>
      </c>
      <c r="I77" s="134">
        <f>G77-H77</f>
        <v>155</v>
      </c>
      <c r="K77" s="96">
        <v>110</v>
      </c>
      <c r="L77" s="352">
        <v>110</v>
      </c>
      <c r="M77" s="134">
        <f>K77-L77</f>
        <v>0</v>
      </c>
      <c r="O77" s="2"/>
      <c r="P77" s="2"/>
      <c r="Q77" s="2"/>
      <c r="R77" s="2"/>
      <c r="S77" s="2"/>
      <c r="T77" s="2"/>
      <c r="U77" s="2"/>
      <c r="V77" s="25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25">
      <c r="B78" s="97" t="s">
        <v>74</v>
      </c>
      <c r="C78" s="44">
        <v>2095</v>
      </c>
      <c r="D78" s="44">
        <v>1750</v>
      </c>
      <c r="E78" s="125">
        <f t="shared" ref="E78:E81" si="57">C78-D78</f>
        <v>345</v>
      </c>
      <c r="G78" s="95">
        <v>245</v>
      </c>
      <c r="H78" s="44">
        <v>300</v>
      </c>
      <c r="I78" s="125">
        <f t="shared" ref="I78:I81" si="58">G78-H78</f>
        <v>-55</v>
      </c>
      <c r="K78" s="95">
        <v>40</v>
      </c>
      <c r="L78" s="275">
        <v>35</v>
      </c>
      <c r="M78" s="125">
        <f t="shared" ref="M78:M81" si="59">K78-L78</f>
        <v>5</v>
      </c>
      <c r="O78" s="2"/>
      <c r="P78" s="2"/>
      <c r="Q78" s="2"/>
      <c r="R78" s="2"/>
      <c r="S78" s="2"/>
      <c r="T78" s="2"/>
      <c r="U78" s="2"/>
      <c r="V78" s="251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25">
      <c r="B79" s="97" t="s">
        <v>75</v>
      </c>
      <c r="C79" s="44">
        <v>1860</v>
      </c>
      <c r="D79" s="44">
        <v>1565</v>
      </c>
      <c r="E79" s="125">
        <f t="shared" si="57"/>
        <v>295</v>
      </c>
      <c r="G79" s="95">
        <v>250</v>
      </c>
      <c r="H79" s="44">
        <v>220</v>
      </c>
      <c r="I79" s="125">
        <f t="shared" si="58"/>
        <v>30</v>
      </c>
      <c r="K79" s="95">
        <v>25</v>
      </c>
      <c r="L79" s="275">
        <v>25</v>
      </c>
      <c r="M79" s="125">
        <f t="shared" si="59"/>
        <v>0</v>
      </c>
      <c r="O79" s="2"/>
      <c r="P79" s="2"/>
      <c r="Q79" s="2"/>
      <c r="R79" s="2"/>
      <c r="S79" s="2"/>
      <c r="T79" s="2"/>
      <c r="U79" s="2"/>
      <c r="V79" s="251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25">
      <c r="B80" s="97" t="s">
        <v>76</v>
      </c>
      <c r="C80" s="44">
        <v>1860</v>
      </c>
      <c r="D80" s="44">
        <v>1870</v>
      </c>
      <c r="E80" s="125">
        <f t="shared" si="57"/>
        <v>-10</v>
      </c>
      <c r="G80" s="95">
        <v>235</v>
      </c>
      <c r="H80" s="44">
        <v>195</v>
      </c>
      <c r="I80" s="125">
        <f t="shared" si="58"/>
        <v>40</v>
      </c>
      <c r="K80" s="95">
        <v>30</v>
      </c>
      <c r="L80" s="275">
        <v>25</v>
      </c>
      <c r="M80" s="125">
        <f t="shared" si="59"/>
        <v>5</v>
      </c>
      <c r="O80" s="2"/>
      <c r="P80" s="2"/>
      <c r="Q80" s="2"/>
      <c r="R80" s="2"/>
      <c r="S80" s="2"/>
      <c r="T80" s="2"/>
      <c r="U80" s="2"/>
      <c r="V80" s="251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25">
      <c r="B81" s="97" t="s">
        <v>77</v>
      </c>
      <c r="C81" s="44">
        <v>2090</v>
      </c>
      <c r="D81" s="44">
        <v>1870</v>
      </c>
      <c r="E81" s="125">
        <f t="shared" si="57"/>
        <v>220</v>
      </c>
      <c r="G81" s="95">
        <v>395</v>
      </c>
      <c r="H81" s="44">
        <v>260</v>
      </c>
      <c r="I81" s="125">
        <f t="shared" si="58"/>
        <v>135</v>
      </c>
      <c r="K81" s="95">
        <v>15</v>
      </c>
      <c r="L81" s="275">
        <v>20</v>
      </c>
      <c r="M81" s="125">
        <f t="shared" si="59"/>
        <v>-5</v>
      </c>
      <c r="O81" s="72"/>
      <c r="P81" s="72"/>
      <c r="Q81" s="72"/>
      <c r="R81" s="72"/>
      <c r="S81" s="72"/>
      <c r="T81" s="72"/>
      <c r="U81" s="72"/>
    </row>
    <row r="82" spans="2:39" ht="27" customHeight="1" x14ac:dyDescent="0.25">
      <c r="B82" s="98">
        <v>2019</v>
      </c>
      <c r="C82" s="43">
        <v>7670</v>
      </c>
      <c r="D82" s="43">
        <v>7420</v>
      </c>
      <c r="E82" s="134">
        <f>C82-D82</f>
        <v>250</v>
      </c>
      <c r="G82" s="243">
        <v>1035</v>
      </c>
      <c r="H82" s="43">
        <v>1030</v>
      </c>
      <c r="I82" s="134">
        <f>G82-H82</f>
        <v>5</v>
      </c>
      <c r="K82" s="96">
        <v>80</v>
      </c>
      <c r="L82" s="352">
        <v>80</v>
      </c>
      <c r="M82" s="134">
        <f>K82-L82</f>
        <v>0</v>
      </c>
      <c r="O82" s="2"/>
      <c r="P82" s="2"/>
      <c r="Q82" s="2"/>
      <c r="R82" s="2"/>
      <c r="S82" s="2"/>
      <c r="T82" s="2"/>
      <c r="U82" s="2"/>
      <c r="V82" s="25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x14ac:dyDescent="0.25">
      <c r="B83" s="97" t="s">
        <v>74</v>
      </c>
      <c r="C83" s="44">
        <v>2120</v>
      </c>
      <c r="D83" s="44">
        <v>2060</v>
      </c>
      <c r="E83" s="125">
        <f t="shared" ref="E83:E86" si="60">C83-D83</f>
        <v>60</v>
      </c>
      <c r="G83" s="95">
        <v>240</v>
      </c>
      <c r="H83" s="44">
        <v>360</v>
      </c>
      <c r="I83" s="125">
        <f t="shared" ref="I83:I86" si="61">G83-H83</f>
        <v>-120</v>
      </c>
      <c r="K83" s="95">
        <v>25</v>
      </c>
      <c r="L83" s="275">
        <v>30</v>
      </c>
      <c r="M83" s="125">
        <f t="shared" ref="M83:M86" si="62">K83-L83</f>
        <v>-5</v>
      </c>
      <c r="O83" s="2"/>
      <c r="P83" s="2"/>
      <c r="Q83" s="2"/>
      <c r="R83" s="2"/>
      <c r="S83" s="2"/>
      <c r="T83" s="2"/>
      <c r="U83" s="2"/>
      <c r="V83" s="251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25">
      <c r="B84" s="97" t="s">
        <v>75</v>
      </c>
      <c r="C84" s="44">
        <v>1860</v>
      </c>
      <c r="D84" s="44">
        <v>1665</v>
      </c>
      <c r="E84" s="125">
        <f t="shared" si="60"/>
        <v>195</v>
      </c>
      <c r="G84" s="95">
        <v>240</v>
      </c>
      <c r="H84" s="44">
        <v>205</v>
      </c>
      <c r="I84" s="125">
        <f t="shared" si="61"/>
        <v>35</v>
      </c>
      <c r="K84" s="95">
        <v>20</v>
      </c>
      <c r="L84" s="275">
        <v>20</v>
      </c>
      <c r="M84" s="125">
        <f t="shared" si="62"/>
        <v>0</v>
      </c>
      <c r="O84" s="2"/>
      <c r="P84" s="2"/>
      <c r="Q84" s="2"/>
      <c r="R84" s="2"/>
      <c r="S84" s="2"/>
      <c r="T84" s="2"/>
      <c r="U84" s="2"/>
      <c r="V84" s="251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25">
      <c r="B85" s="97" t="s">
        <v>76</v>
      </c>
      <c r="C85" s="44">
        <v>1695</v>
      </c>
      <c r="D85" s="44">
        <v>1810</v>
      </c>
      <c r="E85" s="125">
        <f t="shared" si="60"/>
        <v>-115</v>
      </c>
      <c r="G85" s="95">
        <v>225</v>
      </c>
      <c r="H85" s="44">
        <v>225</v>
      </c>
      <c r="I85" s="125">
        <f t="shared" si="61"/>
        <v>0</v>
      </c>
      <c r="K85" s="95">
        <v>10</v>
      </c>
      <c r="L85" s="275">
        <v>15</v>
      </c>
      <c r="M85" s="125">
        <f t="shared" si="62"/>
        <v>-5</v>
      </c>
      <c r="O85" s="2"/>
      <c r="P85" s="2"/>
      <c r="Q85" s="2"/>
      <c r="R85" s="2"/>
      <c r="S85" s="2"/>
      <c r="T85" s="2"/>
      <c r="U85" s="2"/>
      <c r="V85" s="251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97" t="s">
        <v>77</v>
      </c>
      <c r="C86" s="44">
        <v>1990</v>
      </c>
      <c r="D86" s="44">
        <v>1890</v>
      </c>
      <c r="E86" s="125">
        <f t="shared" si="60"/>
        <v>100</v>
      </c>
      <c r="G86" s="95">
        <v>330</v>
      </c>
      <c r="H86" s="44">
        <v>240</v>
      </c>
      <c r="I86" s="125">
        <f t="shared" si="61"/>
        <v>90</v>
      </c>
      <c r="K86" s="95">
        <v>25</v>
      </c>
      <c r="L86" s="275">
        <v>15</v>
      </c>
      <c r="M86" s="125">
        <f t="shared" si="62"/>
        <v>10</v>
      </c>
      <c r="O86" s="72"/>
      <c r="P86" s="72"/>
      <c r="Q86" s="72"/>
      <c r="R86" s="72"/>
      <c r="S86" s="72"/>
      <c r="T86" s="72"/>
      <c r="U86" s="72"/>
    </row>
    <row r="87" spans="2:39" ht="27" customHeight="1" x14ac:dyDescent="0.25">
      <c r="B87" s="98">
        <v>2020</v>
      </c>
      <c r="C87" s="43">
        <v>6195</v>
      </c>
      <c r="D87" s="43">
        <v>6055</v>
      </c>
      <c r="E87" s="134">
        <f>C87-D87</f>
        <v>140</v>
      </c>
      <c r="G87" s="96">
        <v>870</v>
      </c>
      <c r="H87" s="43">
        <v>985</v>
      </c>
      <c r="I87" s="134">
        <f>G87-H87</f>
        <v>-115</v>
      </c>
      <c r="K87" s="96">
        <v>50</v>
      </c>
      <c r="L87" s="352">
        <v>65</v>
      </c>
      <c r="M87" s="134">
        <f>K87-L87</f>
        <v>-15</v>
      </c>
      <c r="O87" s="2"/>
      <c r="P87" s="2"/>
      <c r="Q87" s="2"/>
      <c r="R87" s="2"/>
      <c r="S87" s="2"/>
      <c r="T87" s="2"/>
      <c r="U87" s="2"/>
      <c r="V87" s="251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x14ac:dyDescent="0.25">
      <c r="B88" s="97" t="s">
        <v>74</v>
      </c>
      <c r="C88" s="44">
        <v>1855</v>
      </c>
      <c r="D88" s="44">
        <v>1920</v>
      </c>
      <c r="E88" s="125">
        <f t="shared" ref="E88:E95" si="63">C88-D88</f>
        <v>-65</v>
      </c>
      <c r="G88" s="95">
        <v>210</v>
      </c>
      <c r="H88" s="44">
        <v>320</v>
      </c>
      <c r="I88" s="125">
        <f t="shared" ref="I88:I91" si="64">G88-H88</f>
        <v>-110</v>
      </c>
      <c r="K88" s="95">
        <v>20</v>
      </c>
      <c r="L88" s="275">
        <v>25</v>
      </c>
      <c r="M88" s="125">
        <f t="shared" ref="M88:M91" si="65">K88-L88</f>
        <v>-5</v>
      </c>
      <c r="O88" s="2"/>
      <c r="P88" s="2"/>
      <c r="Q88" s="2"/>
      <c r="R88" s="2"/>
      <c r="S88" s="2"/>
      <c r="T88" s="2"/>
      <c r="U88" s="2"/>
      <c r="V88" s="251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7" t="s">
        <v>75</v>
      </c>
      <c r="C89" s="44">
        <v>1040</v>
      </c>
      <c r="D89" s="44">
        <v>1210</v>
      </c>
      <c r="E89" s="125">
        <f t="shared" si="63"/>
        <v>-170</v>
      </c>
      <c r="G89" s="95">
        <v>175</v>
      </c>
      <c r="H89" s="44">
        <v>235</v>
      </c>
      <c r="I89" s="125">
        <f t="shared" si="64"/>
        <v>-60</v>
      </c>
      <c r="K89" s="95">
        <v>10</v>
      </c>
      <c r="L89" s="275">
        <v>10</v>
      </c>
      <c r="M89" s="125">
        <f t="shared" si="65"/>
        <v>0</v>
      </c>
      <c r="O89" s="2"/>
      <c r="P89" s="2"/>
      <c r="Q89" s="2"/>
      <c r="R89" s="2"/>
      <c r="S89" s="2"/>
      <c r="T89" s="2"/>
      <c r="U89" s="2"/>
      <c r="V89" s="251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x14ac:dyDescent="0.25">
      <c r="B90" s="97" t="s">
        <v>76</v>
      </c>
      <c r="C90" s="44">
        <v>1580</v>
      </c>
      <c r="D90" s="44">
        <v>1400</v>
      </c>
      <c r="E90" s="125">
        <f t="shared" si="63"/>
        <v>180</v>
      </c>
      <c r="G90" s="95">
        <v>225</v>
      </c>
      <c r="H90" s="44">
        <v>205</v>
      </c>
      <c r="I90" s="125">
        <f t="shared" si="64"/>
        <v>20</v>
      </c>
      <c r="K90" s="95">
        <v>15</v>
      </c>
      <c r="L90" s="275">
        <v>15</v>
      </c>
      <c r="M90" s="125">
        <f t="shared" si="65"/>
        <v>0</v>
      </c>
      <c r="O90" s="2"/>
      <c r="P90" s="2"/>
      <c r="Q90" s="2"/>
      <c r="R90" s="2"/>
      <c r="S90" s="2"/>
      <c r="T90" s="2"/>
      <c r="U90" s="2"/>
      <c r="V90" s="251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7" t="s">
        <v>77</v>
      </c>
      <c r="C91" s="44">
        <v>1720</v>
      </c>
      <c r="D91" s="44">
        <v>1520</v>
      </c>
      <c r="E91" s="125">
        <f t="shared" si="63"/>
        <v>200</v>
      </c>
      <c r="G91" s="95">
        <v>255</v>
      </c>
      <c r="H91" s="44">
        <v>225</v>
      </c>
      <c r="I91" s="125">
        <f t="shared" si="64"/>
        <v>30</v>
      </c>
      <c r="K91" s="95">
        <v>10</v>
      </c>
      <c r="L91" s="275">
        <v>10</v>
      </c>
      <c r="M91" s="125">
        <f t="shared" si="65"/>
        <v>0</v>
      </c>
      <c r="O91" s="72"/>
      <c r="P91" s="72"/>
      <c r="Q91" s="72"/>
      <c r="R91" s="72"/>
      <c r="S91" s="72"/>
      <c r="T91" s="72"/>
      <c r="U91" s="72"/>
    </row>
    <row r="92" spans="2:39" ht="27" customHeight="1" x14ac:dyDescent="0.25">
      <c r="B92" s="98">
        <v>2021</v>
      </c>
      <c r="C92" s="43">
        <v>7915</v>
      </c>
      <c r="D92" s="43">
        <v>7155</v>
      </c>
      <c r="E92" s="134">
        <f>C92-D92</f>
        <v>760</v>
      </c>
      <c r="G92" s="243">
        <v>1025</v>
      </c>
      <c r="H92" s="43">
        <v>960</v>
      </c>
      <c r="I92" s="134">
        <f>G92-H92</f>
        <v>65</v>
      </c>
      <c r="K92" s="96">
        <v>110</v>
      </c>
      <c r="L92" s="352">
        <v>105</v>
      </c>
      <c r="M92" s="134">
        <f>K92-L92</f>
        <v>5</v>
      </c>
      <c r="O92" s="2"/>
      <c r="P92" s="2"/>
      <c r="Q92" s="2"/>
      <c r="R92" s="2"/>
      <c r="S92" s="2"/>
      <c r="T92" s="2"/>
      <c r="U92" s="2"/>
      <c r="V92" s="251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x14ac:dyDescent="0.25">
      <c r="B93" s="97" t="s">
        <v>74</v>
      </c>
      <c r="C93" s="44">
        <v>1775</v>
      </c>
      <c r="D93" s="44">
        <v>1655</v>
      </c>
      <c r="E93" s="125">
        <f t="shared" si="63"/>
        <v>120</v>
      </c>
      <c r="G93" s="95">
        <v>170</v>
      </c>
      <c r="H93" s="44">
        <v>300</v>
      </c>
      <c r="I93" s="125">
        <f t="shared" ref="I93:I95" si="66">G93-H93</f>
        <v>-130</v>
      </c>
      <c r="K93" s="95">
        <v>20</v>
      </c>
      <c r="L93" s="275">
        <v>35</v>
      </c>
      <c r="M93" s="125">
        <f t="shared" ref="M93:M95" si="67">K93-L93</f>
        <v>-15</v>
      </c>
      <c r="O93" s="2"/>
      <c r="P93" s="2"/>
      <c r="Q93" s="2"/>
      <c r="R93" s="2"/>
      <c r="S93" s="2"/>
      <c r="T93" s="2"/>
      <c r="U93" s="2"/>
      <c r="V93" s="251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7" t="s">
        <v>75</v>
      </c>
      <c r="C94" s="44">
        <v>1885</v>
      </c>
      <c r="D94" s="44">
        <v>1510</v>
      </c>
      <c r="E94" s="125">
        <f t="shared" si="63"/>
        <v>375</v>
      </c>
      <c r="G94" s="95">
        <v>240</v>
      </c>
      <c r="H94" s="44">
        <v>180</v>
      </c>
      <c r="I94" s="125">
        <f t="shared" si="66"/>
        <v>60</v>
      </c>
      <c r="K94" s="95">
        <v>30</v>
      </c>
      <c r="L94" s="275">
        <v>15</v>
      </c>
      <c r="M94" s="125">
        <f t="shared" si="67"/>
        <v>15</v>
      </c>
      <c r="O94" s="2"/>
      <c r="P94" s="2"/>
      <c r="Q94" s="2"/>
      <c r="R94" s="2"/>
      <c r="S94" s="2"/>
      <c r="T94" s="2"/>
      <c r="U94" s="2"/>
      <c r="V94" s="251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x14ac:dyDescent="0.25">
      <c r="B95" s="97" t="s">
        <v>76</v>
      </c>
      <c r="C95" s="44">
        <v>1925</v>
      </c>
      <c r="D95" s="44">
        <v>1790</v>
      </c>
      <c r="E95" s="125">
        <f t="shared" si="63"/>
        <v>135</v>
      </c>
      <c r="G95" s="95">
        <v>250</v>
      </c>
      <c r="H95" s="44">
        <v>230</v>
      </c>
      <c r="I95" s="125">
        <f t="shared" si="66"/>
        <v>20</v>
      </c>
      <c r="K95" s="95">
        <v>35</v>
      </c>
      <c r="L95" s="275">
        <v>20</v>
      </c>
      <c r="M95" s="125">
        <f t="shared" si="67"/>
        <v>15</v>
      </c>
      <c r="O95" s="2"/>
      <c r="P95" s="2"/>
      <c r="Q95" s="2"/>
      <c r="R95" s="2"/>
      <c r="S95" s="2"/>
      <c r="T95" s="2"/>
      <c r="U95" s="2"/>
      <c r="V95" s="251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7" t="s">
        <v>77</v>
      </c>
      <c r="C96" s="44">
        <v>2335</v>
      </c>
      <c r="D96" s="44">
        <v>2195</v>
      </c>
      <c r="E96" s="125">
        <f t="shared" ref="E96" si="68">C96-D96</f>
        <v>140</v>
      </c>
      <c r="G96" s="95">
        <v>365</v>
      </c>
      <c r="H96" s="44">
        <v>250</v>
      </c>
      <c r="I96" s="125">
        <f t="shared" ref="I96" si="69">G96-H96</f>
        <v>115</v>
      </c>
      <c r="K96" s="95">
        <v>25</v>
      </c>
      <c r="L96" s="275">
        <v>40</v>
      </c>
      <c r="M96" s="125">
        <f t="shared" ref="M96" si="70">K96-L96</f>
        <v>-15</v>
      </c>
      <c r="O96" s="2"/>
      <c r="P96" s="2"/>
      <c r="Q96" s="2"/>
      <c r="R96" s="2"/>
      <c r="S96" s="2"/>
      <c r="T96" s="2"/>
      <c r="U96" s="2"/>
      <c r="V96" s="251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ht="27" customHeight="1" x14ac:dyDescent="0.25">
      <c r="B97" s="98">
        <v>2022</v>
      </c>
      <c r="C97" s="43">
        <v>9000</v>
      </c>
      <c r="D97" s="43">
        <v>8660</v>
      </c>
      <c r="E97" s="134">
        <f>C97-D97</f>
        <v>340</v>
      </c>
      <c r="G97" s="243">
        <v>1035</v>
      </c>
      <c r="H97" s="43">
        <v>1035</v>
      </c>
      <c r="I97" s="134">
        <f>G97-H97</f>
        <v>0</v>
      </c>
      <c r="K97" s="281">
        <v>90</v>
      </c>
      <c r="L97" s="50">
        <v>85</v>
      </c>
      <c r="M97" s="134">
        <f>K97-L97</f>
        <v>5</v>
      </c>
      <c r="O97" s="2"/>
      <c r="P97" s="2"/>
      <c r="Q97" s="2"/>
      <c r="R97" s="2"/>
      <c r="S97" s="2"/>
      <c r="T97" s="2"/>
      <c r="U97" s="2"/>
      <c r="V97" s="251"/>
      <c r="W97" s="1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25">
      <c r="B98" s="97" t="s">
        <v>74</v>
      </c>
      <c r="C98" s="44">
        <v>2245</v>
      </c>
      <c r="D98" s="44">
        <v>2315</v>
      </c>
      <c r="E98" s="125">
        <f t="shared" ref="E98:E101" si="71">C98-D98</f>
        <v>-70</v>
      </c>
      <c r="G98" s="95">
        <v>230</v>
      </c>
      <c r="H98" s="44">
        <v>315</v>
      </c>
      <c r="I98" s="125">
        <f t="shared" ref="I98:I101" si="72">G98-H98</f>
        <v>-85</v>
      </c>
      <c r="K98" s="95">
        <v>30</v>
      </c>
      <c r="L98" s="346">
        <v>20</v>
      </c>
      <c r="M98" s="125">
        <f t="shared" ref="M98:M101" si="73">K98-L98</f>
        <v>10</v>
      </c>
      <c r="O98" s="2"/>
      <c r="P98" s="2"/>
      <c r="Q98" s="2"/>
      <c r="R98" s="2"/>
      <c r="S98" s="2"/>
      <c r="T98" s="2"/>
      <c r="U98" s="2"/>
      <c r="V98" s="251"/>
      <c r="W98" s="1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x14ac:dyDescent="0.25">
      <c r="B99" s="97" t="s">
        <v>75</v>
      </c>
      <c r="C99" s="44">
        <v>2250</v>
      </c>
      <c r="D99" s="44">
        <v>2060</v>
      </c>
      <c r="E99" s="125">
        <f t="shared" ref="E99:E100" si="74">C99-D99</f>
        <v>190</v>
      </c>
      <c r="G99" s="95">
        <v>255</v>
      </c>
      <c r="H99" s="44">
        <v>205</v>
      </c>
      <c r="I99" s="125">
        <f t="shared" ref="I99:I100" si="75">G99-H99</f>
        <v>50</v>
      </c>
      <c r="K99" s="95">
        <v>15</v>
      </c>
      <c r="L99" s="346">
        <v>20</v>
      </c>
      <c r="M99" s="125">
        <f t="shared" ref="M99:M100" si="76">K99-L99</f>
        <v>-5</v>
      </c>
      <c r="O99" s="2"/>
      <c r="P99" s="2"/>
      <c r="Q99" s="2"/>
      <c r="R99" s="2"/>
      <c r="S99" s="2"/>
      <c r="T99" s="2"/>
      <c r="U99" s="2"/>
      <c r="V99" s="251"/>
      <c r="W99" s="1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2:39" x14ac:dyDescent="0.25">
      <c r="B100" s="97" t="s">
        <v>76</v>
      </c>
      <c r="C100" s="44">
        <v>2025</v>
      </c>
      <c r="D100" s="44">
        <v>2130</v>
      </c>
      <c r="E100" s="125">
        <f t="shared" si="74"/>
        <v>-105</v>
      </c>
      <c r="G100" s="95">
        <v>230</v>
      </c>
      <c r="H100" s="44">
        <v>265</v>
      </c>
      <c r="I100" s="125">
        <f t="shared" si="75"/>
        <v>-35</v>
      </c>
      <c r="K100" s="95">
        <v>20</v>
      </c>
      <c r="L100" s="346">
        <v>25</v>
      </c>
      <c r="M100" s="125">
        <f t="shared" si="76"/>
        <v>-5</v>
      </c>
      <c r="O100" s="2"/>
      <c r="P100" s="2"/>
      <c r="Q100" s="2"/>
      <c r="R100" s="2"/>
      <c r="S100" s="2"/>
      <c r="T100" s="2"/>
      <c r="U100" s="2"/>
      <c r="V100" s="251"/>
      <c r="W100" s="1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2:39" ht="15" thickBot="1" x14ac:dyDescent="0.3">
      <c r="B101" s="99" t="s">
        <v>77</v>
      </c>
      <c r="C101" s="302">
        <v>2480</v>
      </c>
      <c r="D101" s="213">
        <v>2150</v>
      </c>
      <c r="E101" s="126">
        <f t="shared" si="71"/>
        <v>330</v>
      </c>
      <c r="G101" s="94">
        <v>320</v>
      </c>
      <c r="H101" s="213">
        <v>245</v>
      </c>
      <c r="I101" s="126">
        <f t="shared" si="72"/>
        <v>75</v>
      </c>
      <c r="K101" s="94">
        <v>25</v>
      </c>
      <c r="L101" s="348">
        <v>25</v>
      </c>
      <c r="M101" s="126">
        <f t="shared" si="73"/>
        <v>0</v>
      </c>
      <c r="O101" s="2"/>
      <c r="P101" s="2"/>
      <c r="Q101" s="2"/>
      <c r="R101" s="2"/>
      <c r="S101" s="2"/>
      <c r="T101" s="2"/>
      <c r="U101" s="2"/>
      <c r="V101" s="251"/>
      <c r="W101" s="1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2:39" x14ac:dyDescent="0.25">
      <c r="O102" s="72"/>
      <c r="P102" s="72"/>
      <c r="Q102" s="72"/>
      <c r="R102" s="72"/>
      <c r="S102" s="72"/>
      <c r="T102" s="72"/>
      <c r="U102" s="72"/>
    </row>
    <row r="122" s="253" customFormat="1" x14ac:dyDescent="0.25"/>
    <row r="123" s="72" customFormat="1" x14ac:dyDescent="0.25"/>
    <row r="124" s="72" customFormat="1" x14ac:dyDescent="0.25"/>
    <row r="125" s="72" customFormat="1" x14ac:dyDescent="0.25"/>
    <row r="126" s="72" customFormat="1" x14ac:dyDescent="0.25"/>
    <row r="127" s="248" customFormat="1" x14ac:dyDescent="0.25"/>
    <row r="128" s="248" customFormat="1" x14ac:dyDescent="0.25"/>
    <row r="129" spans="2:27" s="248" customFormat="1" ht="15" x14ac:dyDescent="0.25">
      <c r="B129" s="395"/>
      <c r="C129" s="395"/>
      <c r="D129" s="395"/>
      <c r="E129" s="395"/>
      <c r="F129" s="395"/>
      <c r="G129" s="395"/>
      <c r="H129" s="395"/>
      <c r="I129" s="395"/>
      <c r="J129" s="395"/>
      <c r="K129" s="395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</row>
    <row r="130" spans="2:27" s="248" customFormat="1" ht="15" x14ac:dyDescent="0.25">
      <c r="B130" s="395"/>
      <c r="C130" s="395"/>
      <c r="D130" s="435">
        <v>2017</v>
      </c>
      <c r="E130" s="435"/>
      <c r="F130" s="435"/>
      <c r="G130" s="435"/>
      <c r="H130" s="435">
        <v>2018</v>
      </c>
      <c r="I130" s="435"/>
      <c r="J130" s="435"/>
      <c r="K130" s="435"/>
      <c r="L130" s="435">
        <v>2019</v>
      </c>
      <c r="M130" s="435"/>
      <c r="N130" s="435"/>
      <c r="O130" s="435"/>
      <c r="P130" s="435">
        <v>2020</v>
      </c>
      <c r="Q130" s="435"/>
      <c r="R130" s="435"/>
      <c r="S130" s="435"/>
      <c r="T130" s="435">
        <v>2021</v>
      </c>
      <c r="U130" s="435"/>
      <c r="V130" s="435"/>
      <c r="W130" s="435"/>
      <c r="X130" s="396">
        <v>2022</v>
      </c>
      <c r="Y130" s="396"/>
      <c r="Z130" s="396"/>
      <c r="AA130" s="396"/>
    </row>
    <row r="131" spans="2:27" s="248" customFormat="1" ht="15" x14ac:dyDescent="0.25">
      <c r="B131" s="395"/>
      <c r="C131" s="395"/>
      <c r="D131" s="397" t="s">
        <v>65</v>
      </c>
      <c r="E131" s="397" t="s">
        <v>66</v>
      </c>
      <c r="F131" s="397" t="s">
        <v>67</v>
      </c>
      <c r="G131" s="397" t="s">
        <v>68</v>
      </c>
      <c r="H131" s="397" t="s">
        <v>65</v>
      </c>
      <c r="I131" s="397" t="s">
        <v>66</v>
      </c>
      <c r="J131" s="397" t="s">
        <v>67</v>
      </c>
      <c r="K131" s="397" t="s">
        <v>68</v>
      </c>
      <c r="L131" s="397" t="s">
        <v>65</v>
      </c>
      <c r="M131" s="397" t="s">
        <v>66</v>
      </c>
      <c r="N131" s="397" t="s">
        <v>67</v>
      </c>
      <c r="O131" s="397" t="s">
        <v>68</v>
      </c>
      <c r="P131" s="397" t="s">
        <v>65</v>
      </c>
      <c r="Q131" s="397" t="s">
        <v>66</v>
      </c>
      <c r="R131" s="397" t="s">
        <v>67</v>
      </c>
      <c r="S131" s="397" t="s">
        <v>68</v>
      </c>
      <c r="T131" s="397" t="s">
        <v>65</v>
      </c>
      <c r="U131" s="397" t="s">
        <v>66</v>
      </c>
      <c r="V131" s="397" t="s">
        <v>67</v>
      </c>
      <c r="W131" s="397" t="s">
        <v>68</v>
      </c>
      <c r="X131" s="397" t="s">
        <v>65</v>
      </c>
      <c r="Y131" s="397" t="s">
        <v>66</v>
      </c>
      <c r="Z131" s="397" t="s">
        <v>67</v>
      </c>
      <c r="AA131" s="397" t="s">
        <v>68</v>
      </c>
    </row>
    <row r="132" spans="2:27" s="248" customFormat="1" ht="15" x14ac:dyDescent="0.25">
      <c r="B132" s="395" t="s">
        <v>69</v>
      </c>
      <c r="C132" s="395" t="s">
        <v>70</v>
      </c>
      <c r="D132" s="388">
        <v>1770</v>
      </c>
      <c r="E132" s="388">
        <v>1805</v>
      </c>
      <c r="F132" s="388">
        <v>1630</v>
      </c>
      <c r="G132" s="388">
        <v>1965</v>
      </c>
      <c r="H132" s="388">
        <v>2095</v>
      </c>
      <c r="I132" s="388">
        <v>1860</v>
      </c>
      <c r="J132" s="388">
        <v>1860</v>
      </c>
      <c r="K132" s="388">
        <v>2090</v>
      </c>
      <c r="L132" s="388">
        <v>2120</v>
      </c>
      <c r="M132" s="388">
        <v>1860</v>
      </c>
      <c r="N132" s="388">
        <v>1695</v>
      </c>
      <c r="O132" s="388">
        <v>1990</v>
      </c>
      <c r="P132" s="388">
        <v>1855</v>
      </c>
      <c r="Q132" s="388">
        <v>1040</v>
      </c>
      <c r="R132" s="388">
        <v>1580</v>
      </c>
      <c r="S132" s="388">
        <v>1720</v>
      </c>
      <c r="T132" s="388">
        <v>1775</v>
      </c>
      <c r="U132" s="398">
        <v>1885</v>
      </c>
      <c r="V132" s="398">
        <v>1925</v>
      </c>
      <c r="W132" s="398">
        <v>2335</v>
      </c>
      <c r="X132" s="388">
        <v>2245</v>
      </c>
      <c r="Y132" s="398">
        <v>2250</v>
      </c>
      <c r="Z132" s="398">
        <v>2025</v>
      </c>
      <c r="AA132" s="398">
        <v>2480</v>
      </c>
    </row>
    <row r="133" spans="2:27" s="248" customFormat="1" ht="15" x14ac:dyDescent="0.25">
      <c r="B133" s="395"/>
      <c r="C133" s="395" t="s">
        <v>71</v>
      </c>
      <c r="D133" s="388">
        <v>1575</v>
      </c>
      <c r="E133" s="388">
        <v>1525</v>
      </c>
      <c r="F133" s="388">
        <v>1650</v>
      </c>
      <c r="G133" s="388">
        <v>1760</v>
      </c>
      <c r="H133" s="388">
        <v>1750</v>
      </c>
      <c r="I133" s="388">
        <v>1565</v>
      </c>
      <c r="J133" s="388">
        <v>1870</v>
      </c>
      <c r="K133" s="388">
        <v>1870</v>
      </c>
      <c r="L133" s="388">
        <v>2060</v>
      </c>
      <c r="M133" s="388">
        <v>1665</v>
      </c>
      <c r="N133" s="388">
        <v>1810</v>
      </c>
      <c r="O133" s="388">
        <v>1890</v>
      </c>
      <c r="P133" s="388">
        <v>1920</v>
      </c>
      <c r="Q133" s="388">
        <v>1210</v>
      </c>
      <c r="R133" s="388">
        <v>1400</v>
      </c>
      <c r="S133" s="388">
        <v>1520</v>
      </c>
      <c r="T133" s="398">
        <v>1655</v>
      </c>
      <c r="U133" s="398">
        <v>1510</v>
      </c>
      <c r="V133" s="398">
        <v>1790</v>
      </c>
      <c r="W133" s="398">
        <v>2195</v>
      </c>
      <c r="X133" s="398">
        <v>2315</v>
      </c>
      <c r="Y133" s="398">
        <v>2060</v>
      </c>
      <c r="Z133" s="398">
        <v>2130</v>
      </c>
      <c r="AA133" s="398">
        <v>2150</v>
      </c>
    </row>
    <row r="134" spans="2:27" s="248" customFormat="1" ht="15" x14ac:dyDescent="0.25">
      <c r="B134" s="395"/>
      <c r="C134" s="396" t="s">
        <v>72</v>
      </c>
      <c r="D134" s="399">
        <f t="shared" ref="D134:W134" si="77">D132-D133</f>
        <v>195</v>
      </c>
      <c r="E134" s="399">
        <f t="shared" si="77"/>
        <v>280</v>
      </c>
      <c r="F134" s="399">
        <f t="shared" si="77"/>
        <v>-20</v>
      </c>
      <c r="G134" s="399">
        <f t="shared" si="77"/>
        <v>205</v>
      </c>
      <c r="H134" s="399">
        <f t="shared" si="77"/>
        <v>345</v>
      </c>
      <c r="I134" s="399">
        <f t="shared" si="77"/>
        <v>295</v>
      </c>
      <c r="J134" s="399">
        <f t="shared" si="77"/>
        <v>-10</v>
      </c>
      <c r="K134" s="399">
        <f t="shared" si="77"/>
        <v>220</v>
      </c>
      <c r="L134" s="399">
        <f t="shared" si="77"/>
        <v>60</v>
      </c>
      <c r="M134" s="399">
        <f t="shared" si="77"/>
        <v>195</v>
      </c>
      <c r="N134" s="399">
        <f t="shared" si="77"/>
        <v>-115</v>
      </c>
      <c r="O134" s="399">
        <f t="shared" si="77"/>
        <v>100</v>
      </c>
      <c r="P134" s="399">
        <f t="shared" si="77"/>
        <v>-65</v>
      </c>
      <c r="Q134" s="399">
        <f t="shared" si="77"/>
        <v>-170</v>
      </c>
      <c r="R134" s="399">
        <f t="shared" si="77"/>
        <v>180</v>
      </c>
      <c r="S134" s="399">
        <f t="shared" si="77"/>
        <v>200</v>
      </c>
      <c r="T134" s="399">
        <f t="shared" si="77"/>
        <v>120</v>
      </c>
      <c r="U134" s="399">
        <f t="shared" si="77"/>
        <v>375</v>
      </c>
      <c r="V134" s="399">
        <f t="shared" si="77"/>
        <v>135</v>
      </c>
      <c r="W134" s="399">
        <f t="shared" si="77"/>
        <v>140</v>
      </c>
      <c r="X134" s="399">
        <f t="shared" ref="X134:AA134" si="78">X132-X133</f>
        <v>-70</v>
      </c>
      <c r="Y134" s="399">
        <f t="shared" si="78"/>
        <v>190</v>
      </c>
      <c r="Z134" s="399">
        <f t="shared" si="78"/>
        <v>-105</v>
      </c>
      <c r="AA134" s="399">
        <f t="shared" si="78"/>
        <v>330</v>
      </c>
    </row>
    <row r="135" spans="2:27" s="248" customFormat="1" x14ac:dyDescent="0.25"/>
    <row r="136" spans="2:27" s="248" customFormat="1" ht="15" x14ac:dyDescent="0.25">
      <c r="B136" s="395"/>
      <c r="C136" s="395"/>
      <c r="D136" s="435">
        <v>2017</v>
      </c>
      <c r="E136" s="435"/>
      <c r="F136" s="435"/>
      <c r="G136" s="435"/>
      <c r="H136" s="435">
        <v>2018</v>
      </c>
      <c r="I136" s="435"/>
      <c r="J136" s="435"/>
      <c r="K136" s="435"/>
      <c r="L136" s="435">
        <v>2019</v>
      </c>
      <c r="M136" s="435"/>
      <c r="N136" s="435"/>
      <c r="O136" s="435"/>
      <c r="P136" s="435">
        <v>2020</v>
      </c>
      <c r="Q136" s="435"/>
      <c r="R136" s="435"/>
      <c r="S136" s="435"/>
      <c r="T136" s="435">
        <v>2021</v>
      </c>
      <c r="U136" s="435"/>
      <c r="V136" s="396"/>
      <c r="W136" s="396"/>
      <c r="X136" s="435">
        <v>2022</v>
      </c>
      <c r="Y136" s="435"/>
      <c r="Z136" s="396"/>
      <c r="AA136" s="396"/>
    </row>
    <row r="137" spans="2:27" s="248" customFormat="1" ht="15" x14ac:dyDescent="0.25">
      <c r="B137" s="395"/>
      <c r="C137" s="395"/>
      <c r="D137" s="397" t="s">
        <v>65</v>
      </c>
      <c r="E137" s="397" t="s">
        <v>66</v>
      </c>
      <c r="F137" s="397" t="s">
        <v>67</v>
      </c>
      <c r="G137" s="397" t="s">
        <v>68</v>
      </c>
      <c r="H137" s="397" t="s">
        <v>65</v>
      </c>
      <c r="I137" s="397" t="s">
        <v>66</v>
      </c>
      <c r="J137" s="397" t="s">
        <v>67</v>
      </c>
      <c r="K137" s="397" t="s">
        <v>68</v>
      </c>
      <c r="L137" s="397" t="s">
        <v>65</v>
      </c>
      <c r="M137" s="397" t="s">
        <v>66</v>
      </c>
      <c r="N137" s="397" t="s">
        <v>67</v>
      </c>
      <c r="O137" s="397" t="s">
        <v>68</v>
      </c>
      <c r="P137" s="397" t="s">
        <v>65</v>
      </c>
      <c r="Q137" s="397" t="s">
        <v>66</v>
      </c>
      <c r="R137" s="397" t="s">
        <v>67</v>
      </c>
      <c r="S137" s="397" t="s">
        <v>68</v>
      </c>
      <c r="T137" s="397" t="s">
        <v>65</v>
      </c>
      <c r="U137" s="397" t="s">
        <v>66</v>
      </c>
      <c r="V137" s="397" t="s">
        <v>67</v>
      </c>
      <c r="W137" s="397" t="s">
        <v>68</v>
      </c>
      <c r="X137" s="397" t="s">
        <v>65</v>
      </c>
      <c r="Y137" s="397" t="s">
        <v>66</v>
      </c>
      <c r="Z137" s="397" t="s">
        <v>67</v>
      </c>
      <c r="AA137" s="397" t="s">
        <v>68</v>
      </c>
    </row>
    <row r="138" spans="2:27" s="248" customFormat="1" ht="15" x14ac:dyDescent="0.25">
      <c r="B138" s="395" t="s">
        <v>69</v>
      </c>
      <c r="C138" s="395" t="s">
        <v>70</v>
      </c>
      <c r="D138" s="383">
        <v>175</v>
      </c>
      <c r="E138" s="383">
        <v>430</v>
      </c>
      <c r="F138" s="383">
        <v>260</v>
      </c>
      <c r="G138" s="383">
        <v>330</v>
      </c>
      <c r="H138" s="383">
        <v>245</v>
      </c>
      <c r="I138" s="383">
        <v>250</v>
      </c>
      <c r="J138" s="383">
        <v>235</v>
      </c>
      <c r="K138" s="383">
        <v>395</v>
      </c>
      <c r="L138" s="383">
        <v>240</v>
      </c>
      <c r="M138" s="383">
        <v>240</v>
      </c>
      <c r="N138" s="383">
        <v>225</v>
      </c>
      <c r="O138" s="383">
        <v>330</v>
      </c>
      <c r="P138" s="383">
        <v>210</v>
      </c>
      <c r="Q138" s="383">
        <v>175</v>
      </c>
      <c r="R138" s="383">
        <v>225</v>
      </c>
      <c r="S138" s="383">
        <v>255</v>
      </c>
      <c r="T138" s="383">
        <v>170</v>
      </c>
      <c r="U138" s="398">
        <v>240</v>
      </c>
      <c r="V138" s="398">
        <v>250</v>
      </c>
      <c r="W138" s="398">
        <v>365</v>
      </c>
      <c r="X138" s="383">
        <v>230</v>
      </c>
      <c r="Y138" s="398">
        <v>255</v>
      </c>
      <c r="Z138" s="398">
        <v>230</v>
      </c>
      <c r="AA138" s="398">
        <v>320</v>
      </c>
    </row>
    <row r="139" spans="2:27" s="248" customFormat="1" ht="15" x14ac:dyDescent="0.25">
      <c r="B139" s="395"/>
      <c r="C139" s="395" t="s">
        <v>71</v>
      </c>
      <c r="D139" s="383">
        <v>165</v>
      </c>
      <c r="E139" s="383">
        <v>245</v>
      </c>
      <c r="F139" s="383">
        <v>175</v>
      </c>
      <c r="G139" s="383">
        <v>225</v>
      </c>
      <c r="H139" s="383">
        <v>300</v>
      </c>
      <c r="I139" s="383">
        <v>220</v>
      </c>
      <c r="J139" s="383">
        <v>195</v>
      </c>
      <c r="K139" s="383">
        <v>260</v>
      </c>
      <c r="L139" s="383">
        <v>360</v>
      </c>
      <c r="M139" s="383">
        <v>205</v>
      </c>
      <c r="N139" s="383">
        <v>225</v>
      </c>
      <c r="O139" s="383">
        <v>240</v>
      </c>
      <c r="P139" s="383">
        <v>320</v>
      </c>
      <c r="Q139" s="383">
        <v>235</v>
      </c>
      <c r="R139" s="383">
        <v>205</v>
      </c>
      <c r="S139" s="383">
        <v>225</v>
      </c>
      <c r="T139" s="383">
        <v>300</v>
      </c>
      <c r="U139" s="398">
        <v>180</v>
      </c>
      <c r="V139" s="398">
        <v>230</v>
      </c>
      <c r="W139" s="398">
        <v>250</v>
      </c>
      <c r="X139" s="383">
        <v>315</v>
      </c>
      <c r="Y139" s="398">
        <v>205</v>
      </c>
      <c r="Z139" s="398">
        <v>265</v>
      </c>
      <c r="AA139" s="398">
        <v>245</v>
      </c>
    </row>
    <row r="140" spans="2:27" s="248" customFormat="1" ht="15" x14ac:dyDescent="0.25">
      <c r="B140" s="395"/>
      <c r="C140" s="396" t="s">
        <v>72</v>
      </c>
      <c r="D140" s="399">
        <f t="shared" ref="D140:W140" si="79">D138-D139</f>
        <v>10</v>
      </c>
      <c r="E140" s="399">
        <f t="shared" si="79"/>
        <v>185</v>
      </c>
      <c r="F140" s="399">
        <f t="shared" si="79"/>
        <v>85</v>
      </c>
      <c r="G140" s="399">
        <f t="shared" si="79"/>
        <v>105</v>
      </c>
      <c r="H140" s="399">
        <f t="shared" si="79"/>
        <v>-55</v>
      </c>
      <c r="I140" s="399">
        <f t="shared" si="79"/>
        <v>30</v>
      </c>
      <c r="J140" s="399">
        <f t="shared" si="79"/>
        <v>40</v>
      </c>
      <c r="K140" s="399">
        <f t="shared" si="79"/>
        <v>135</v>
      </c>
      <c r="L140" s="399">
        <f t="shared" si="79"/>
        <v>-120</v>
      </c>
      <c r="M140" s="399">
        <f t="shared" si="79"/>
        <v>35</v>
      </c>
      <c r="N140" s="399">
        <f t="shared" si="79"/>
        <v>0</v>
      </c>
      <c r="O140" s="399">
        <f t="shared" si="79"/>
        <v>90</v>
      </c>
      <c r="P140" s="399">
        <f t="shared" si="79"/>
        <v>-110</v>
      </c>
      <c r="Q140" s="399">
        <f t="shared" si="79"/>
        <v>-60</v>
      </c>
      <c r="R140" s="399">
        <f t="shared" si="79"/>
        <v>20</v>
      </c>
      <c r="S140" s="399">
        <f t="shared" si="79"/>
        <v>30</v>
      </c>
      <c r="T140" s="399">
        <f t="shared" si="79"/>
        <v>-130</v>
      </c>
      <c r="U140" s="399">
        <f t="shared" si="79"/>
        <v>60</v>
      </c>
      <c r="V140" s="399">
        <f t="shared" si="79"/>
        <v>20</v>
      </c>
      <c r="W140" s="399">
        <f t="shared" si="79"/>
        <v>115</v>
      </c>
      <c r="X140" s="399">
        <f t="shared" ref="X140:AA140" si="80">X138-X139</f>
        <v>-85</v>
      </c>
      <c r="Y140" s="399">
        <f t="shared" si="80"/>
        <v>50</v>
      </c>
      <c r="Z140" s="399">
        <f t="shared" si="80"/>
        <v>-35</v>
      </c>
      <c r="AA140" s="399">
        <f t="shared" si="80"/>
        <v>75</v>
      </c>
    </row>
    <row r="141" spans="2:27" s="248" customFormat="1" x14ac:dyDescent="0.25"/>
    <row r="142" spans="2:27" s="248" customFormat="1" ht="15" x14ac:dyDescent="0.25">
      <c r="B142" s="395"/>
      <c r="C142" s="395"/>
      <c r="D142" s="435">
        <v>2017</v>
      </c>
      <c r="E142" s="435"/>
      <c r="F142" s="435"/>
      <c r="G142" s="435"/>
      <c r="H142" s="435">
        <v>2018</v>
      </c>
      <c r="I142" s="435"/>
      <c r="J142" s="435"/>
      <c r="K142" s="435"/>
      <c r="L142" s="435">
        <v>2019</v>
      </c>
      <c r="M142" s="435"/>
      <c r="N142" s="435"/>
      <c r="O142" s="435"/>
      <c r="P142" s="435">
        <v>2020</v>
      </c>
      <c r="Q142" s="435"/>
      <c r="R142" s="435"/>
      <c r="S142" s="435"/>
      <c r="T142" s="435">
        <v>2021</v>
      </c>
      <c r="U142" s="435"/>
      <c r="V142" s="396"/>
      <c r="W142" s="396"/>
      <c r="X142" s="435">
        <v>2022</v>
      </c>
      <c r="Y142" s="435"/>
      <c r="Z142" s="396"/>
      <c r="AA142" s="396"/>
    </row>
    <row r="143" spans="2:27" s="248" customFormat="1" ht="15" x14ac:dyDescent="0.25">
      <c r="B143" s="395"/>
      <c r="C143" s="395"/>
      <c r="D143" s="397" t="s">
        <v>65</v>
      </c>
      <c r="E143" s="397" t="s">
        <v>66</v>
      </c>
      <c r="F143" s="397" t="s">
        <v>67</v>
      </c>
      <c r="G143" s="397" t="s">
        <v>68</v>
      </c>
      <c r="H143" s="397" t="s">
        <v>65</v>
      </c>
      <c r="I143" s="397" t="s">
        <v>66</v>
      </c>
      <c r="J143" s="397" t="s">
        <v>67</v>
      </c>
      <c r="K143" s="397" t="s">
        <v>68</v>
      </c>
      <c r="L143" s="397" t="s">
        <v>65</v>
      </c>
      <c r="M143" s="397" t="s">
        <v>66</v>
      </c>
      <c r="N143" s="397" t="s">
        <v>67</v>
      </c>
      <c r="O143" s="397" t="s">
        <v>68</v>
      </c>
      <c r="P143" s="397" t="s">
        <v>65</v>
      </c>
      <c r="Q143" s="397" t="s">
        <v>66</v>
      </c>
      <c r="R143" s="397" t="s">
        <v>67</v>
      </c>
      <c r="S143" s="397" t="s">
        <v>68</v>
      </c>
      <c r="T143" s="397" t="s">
        <v>65</v>
      </c>
      <c r="U143" s="397" t="s">
        <v>66</v>
      </c>
      <c r="V143" s="397" t="s">
        <v>67</v>
      </c>
      <c r="W143" s="397" t="s">
        <v>68</v>
      </c>
      <c r="X143" s="397" t="s">
        <v>65</v>
      </c>
      <c r="Y143" s="397" t="s">
        <v>66</v>
      </c>
      <c r="Z143" s="397" t="s">
        <v>67</v>
      </c>
      <c r="AA143" s="397" t="s">
        <v>68</v>
      </c>
    </row>
    <row r="144" spans="2:27" s="248" customFormat="1" ht="15" x14ac:dyDescent="0.25">
      <c r="B144" s="395" t="s">
        <v>69</v>
      </c>
      <c r="C144" s="395" t="s">
        <v>70</v>
      </c>
      <c r="D144" s="383">
        <v>35</v>
      </c>
      <c r="E144" s="383">
        <v>35</v>
      </c>
      <c r="F144" s="383">
        <v>45</v>
      </c>
      <c r="G144" s="383">
        <v>20</v>
      </c>
      <c r="H144" s="383">
        <v>40</v>
      </c>
      <c r="I144" s="383">
        <v>25</v>
      </c>
      <c r="J144" s="383">
        <v>30</v>
      </c>
      <c r="K144" s="383">
        <v>15</v>
      </c>
      <c r="L144" s="383">
        <v>25</v>
      </c>
      <c r="M144" s="383">
        <v>20</v>
      </c>
      <c r="N144" s="383">
        <v>10</v>
      </c>
      <c r="O144" s="383">
        <v>25</v>
      </c>
      <c r="P144" s="383">
        <v>20</v>
      </c>
      <c r="Q144" s="383">
        <v>10</v>
      </c>
      <c r="R144" s="383">
        <v>15</v>
      </c>
      <c r="S144" s="383">
        <v>10</v>
      </c>
      <c r="T144" s="383">
        <v>20</v>
      </c>
      <c r="U144" s="398">
        <v>30</v>
      </c>
      <c r="V144" s="398">
        <v>35</v>
      </c>
      <c r="W144" s="398">
        <v>25</v>
      </c>
      <c r="X144" s="383">
        <v>30</v>
      </c>
      <c r="Y144" s="398">
        <v>15</v>
      </c>
      <c r="Z144" s="398">
        <v>20</v>
      </c>
      <c r="AA144" s="398">
        <v>25</v>
      </c>
    </row>
    <row r="145" spans="2:27" s="248" customFormat="1" ht="15" x14ac:dyDescent="0.25">
      <c r="B145" s="395"/>
      <c r="C145" s="395" t="s">
        <v>71</v>
      </c>
      <c r="D145" s="383">
        <v>45</v>
      </c>
      <c r="E145" s="383">
        <v>30</v>
      </c>
      <c r="F145" s="383">
        <v>40</v>
      </c>
      <c r="G145" s="383">
        <v>30</v>
      </c>
      <c r="H145" s="383">
        <v>35</v>
      </c>
      <c r="I145" s="383">
        <v>25</v>
      </c>
      <c r="J145" s="383">
        <v>25</v>
      </c>
      <c r="K145" s="383">
        <v>20</v>
      </c>
      <c r="L145" s="383">
        <v>30</v>
      </c>
      <c r="M145" s="383">
        <v>20</v>
      </c>
      <c r="N145" s="383">
        <v>15</v>
      </c>
      <c r="O145" s="383">
        <v>15</v>
      </c>
      <c r="P145" s="383">
        <v>25</v>
      </c>
      <c r="Q145" s="383">
        <v>10</v>
      </c>
      <c r="R145" s="383">
        <v>15</v>
      </c>
      <c r="S145" s="383">
        <v>10</v>
      </c>
      <c r="T145" s="383">
        <v>35</v>
      </c>
      <c r="U145" s="398">
        <v>15</v>
      </c>
      <c r="V145" s="398">
        <v>20</v>
      </c>
      <c r="W145" s="398">
        <v>40</v>
      </c>
      <c r="X145" s="383">
        <v>20</v>
      </c>
      <c r="Y145" s="398">
        <v>20</v>
      </c>
      <c r="Z145" s="398">
        <v>25</v>
      </c>
      <c r="AA145" s="398">
        <v>25</v>
      </c>
    </row>
    <row r="146" spans="2:27" s="248" customFormat="1" ht="15" x14ac:dyDescent="0.25">
      <c r="B146" s="395"/>
      <c r="C146" s="396" t="s">
        <v>72</v>
      </c>
      <c r="D146" s="399">
        <f t="shared" ref="D146:W146" si="81">D144-D145</f>
        <v>-10</v>
      </c>
      <c r="E146" s="399">
        <f t="shared" si="81"/>
        <v>5</v>
      </c>
      <c r="F146" s="399">
        <f t="shared" si="81"/>
        <v>5</v>
      </c>
      <c r="G146" s="399">
        <f t="shared" si="81"/>
        <v>-10</v>
      </c>
      <c r="H146" s="399">
        <f t="shared" si="81"/>
        <v>5</v>
      </c>
      <c r="I146" s="399">
        <f t="shared" si="81"/>
        <v>0</v>
      </c>
      <c r="J146" s="399">
        <f t="shared" si="81"/>
        <v>5</v>
      </c>
      <c r="K146" s="399">
        <f t="shared" si="81"/>
        <v>-5</v>
      </c>
      <c r="L146" s="399">
        <f t="shared" si="81"/>
        <v>-5</v>
      </c>
      <c r="M146" s="399">
        <f t="shared" si="81"/>
        <v>0</v>
      </c>
      <c r="N146" s="399">
        <f t="shared" si="81"/>
        <v>-5</v>
      </c>
      <c r="O146" s="399">
        <f t="shared" si="81"/>
        <v>10</v>
      </c>
      <c r="P146" s="399">
        <f t="shared" si="81"/>
        <v>-5</v>
      </c>
      <c r="Q146" s="399">
        <f t="shared" si="81"/>
        <v>0</v>
      </c>
      <c r="R146" s="399">
        <f t="shared" si="81"/>
        <v>0</v>
      </c>
      <c r="S146" s="399">
        <f t="shared" si="81"/>
        <v>0</v>
      </c>
      <c r="T146" s="399">
        <f t="shared" si="81"/>
        <v>-15</v>
      </c>
      <c r="U146" s="399">
        <f t="shared" si="81"/>
        <v>15</v>
      </c>
      <c r="V146" s="399">
        <f t="shared" si="81"/>
        <v>15</v>
      </c>
      <c r="W146" s="399">
        <f t="shared" si="81"/>
        <v>-15</v>
      </c>
      <c r="X146" s="399">
        <f t="shared" ref="X146:AA146" si="82">X144-X145</f>
        <v>10</v>
      </c>
      <c r="Y146" s="399">
        <f t="shared" si="82"/>
        <v>-5</v>
      </c>
      <c r="Z146" s="399">
        <f t="shared" si="82"/>
        <v>-5</v>
      </c>
      <c r="AA146" s="399">
        <f t="shared" si="82"/>
        <v>0</v>
      </c>
    </row>
    <row r="147" spans="2:27" s="248" customFormat="1" x14ac:dyDescent="0.25"/>
    <row r="148" spans="2:27" s="248" customFormat="1" x14ac:dyDescent="0.25"/>
    <row r="149" spans="2:27" s="248" customFormat="1" x14ac:dyDescent="0.25"/>
    <row r="150" spans="2:27" s="248" customFormat="1" x14ac:dyDescent="0.25"/>
    <row r="151" spans="2:27" s="253" customFormat="1" x14ac:dyDescent="0.25"/>
    <row r="152" spans="2:27" s="253" customFormat="1" x14ac:dyDescent="0.25"/>
    <row r="153" spans="2:27" s="253" customFormat="1" x14ac:dyDescent="0.25"/>
    <row r="154" spans="2:27" s="253" customFormat="1" x14ac:dyDescent="0.25"/>
    <row r="155" spans="2:27" s="253" customFormat="1" x14ac:dyDescent="0.25"/>
    <row r="156" spans="2:27" s="253" customFormat="1" x14ac:dyDescent="0.25"/>
    <row r="157" spans="2:27" s="253" customFormat="1" x14ac:dyDescent="0.25"/>
    <row r="158" spans="2:27" s="286" customFormat="1" x14ac:dyDescent="0.25"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</row>
    <row r="159" spans="2:27" s="286" customFormat="1" x14ac:dyDescent="0.25"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</row>
    <row r="160" spans="2:27" s="286" customFormat="1" x14ac:dyDescent="0.25"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</row>
    <row r="161" spans="12:22" s="286" customFormat="1" x14ac:dyDescent="0.25"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</row>
    <row r="162" spans="12:22" s="294" customFormat="1" x14ac:dyDescent="0.25"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</row>
    <row r="163" spans="12:22" s="294" customFormat="1" x14ac:dyDescent="0.25"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</row>
    <row r="164" spans="12:22" s="294" customFormat="1" x14ac:dyDescent="0.25"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</row>
    <row r="165" spans="12:22" s="294" customFormat="1" x14ac:dyDescent="0.25"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</row>
    <row r="166" spans="12:22" s="294" customFormat="1" x14ac:dyDescent="0.25"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</row>
    <row r="167" spans="12:22" s="294" customFormat="1" x14ac:dyDescent="0.25"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</row>
  </sheetData>
  <sheetProtection sheet="1" objects="1" scenarios="1"/>
  <mergeCells count="54">
    <mergeCell ref="B2:J2"/>
    <mergeCell ref="B4:J4"/>
    <mergeCell ref="B6:B7"/>
    <mergeCell ref="C6:E6"/>
    <mergeCell ref="F6:H6"/>
    <mergeCell ref="I6:J6"/>
    <mergeCell ref="L6:L7"/>
    <mergeCell ref="B12:J12"/>
    <mergeCell ref="B14:B15"/>
    <mergeCell ref="C14:E14"/>
    <mergeCell ref="F14:H14"/>
    <mergeCell ref="I14:J14"/>
    <mergeCell ref="L14:L15"/>
    <mergeCell ref="B40:B41"/>
    <mergeCell ref="C40:E40"/>
    <mergeCell ref="F40:H40"/>
    <mergeCell ref="I40:J40"/>
    <mergeCell ref="L40:L41"/>
    <mergeCell ref="B27:B28"/>
    <mergeCell ref="C27:E27"/>
    <mergeCell ref="F27:H27"/>
    <mergeCell ref="I27:J27"/>
    <mergeCell ref="L27:L28"/>
    <mergeCell ref="B54:M54"/>
    <mergeCell ref="B56:M56"/>
    <mergeCell ref="B58:B59"/>
    <mergeCell ref="C58:E58"/>
    <mergeCell ref="F58:H58"/>
    <mergeCell ref="I58:K58"/>
    <mergeCell ref="L58:M58"/>
    <mergeCell ref="T130:W130"/>
    <mergeCell ref="O58:O59"/>
    <mergeCell ref="B66:M66"/>
    <mergeCell ref="B68:M68"/>
    <mergeCell ref="B70:B71"/>
    <mergeCell ref="C70:E70"/>
    <mergeCell ref="G70:I70"/>
    <mergeCell ref="K70:M70"/>
    <mergeCell ref="D130:G130"/>
    <mergeCell ref="H130:K130"/>
    <mergeCell ref="L130:O130"/>
    <mergeCell ref="P130:S130"/>
    <mergeCell ref="X142:Y142"/>
    <mergeCell ref="T136:U136"/>
    <mergeCell ref="T142:U142"/>
    <mergeCell ref="D142:G142"/>
    <mergeCell ref="H142:K142"/>
    <mergeCell ref="L142:O142"/>
    <mergeCell ref="P142:S142"/>
    <mergeCell ref="D136:G136"/>
    <mergeCell ref="H136:K136"/>
    <mergeCell ref="L136:O136"/>
    <mergeCell ref="P136:S136"/>
    <mergeCell ref="X136:Y136"/>
  </mergeCells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010A-4092-40F5-8C4E-3C35C8E99C59}">
  <sheetPr codeName="Foglio15">
    <tabColor theme="0"/>
  </sheetPr>
  <dimension ref="B2:AM68"/>
  <sheetViews>
    <sheetView zoomScaleNormal="100" zoomScalePageLayoutView="125" workbookViewId="0">
      <selection activeCell="I7" sqref="I7"/>
    </sheetView>
  </sheetViews>
  <sheetFormatPr defaultColWidth="8.85546875" defaultRowHeight="13.5" x14ac:dyDescent="0.25"/>
  <cols>
    <col min="1" max="1" width="4.7109375" style="2" customWidth="1"/>
    <col min="2" max="2" width="34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7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30" t="s">
        <v>288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2:14" ht="14.25" thickBot="1" x14ac:dyDescent="0.3"/>
    <row r="4" spans="2:14" ht="19.5" customHeight="1" thickBot="1" x14ac:dyDescent="0.3">
      <c r="B4" s="475" t="s">
        <v>178</v>
      </c>
      <c r="C4" s="476"/>
      <c r="D4" s="476"/>
      <c r="E4" s="477"/>
    </row>
    <row r="5" spans="2:14" ht="15.75" customHeight="1" thickBot="1" x14ac:dyDescent="0.3"/>
    <row r="6" spans="2:14" ht="14.25" customHeight="1" x14ac:dyDescent="0.25">
      <c r="B6" s="433" t="s">
        <v>121</v>
      </c>
      <c r="C6" s="484" t="s">
        <v>278</v>
      </c>
      <c r="D6" s="486" t="s">
        <v>290</v>
      </c>
      <c r="E6" s="454" t="s">
        <v>280</v>
      </c>
    </row>
    <row r="7" spans="2:14" ht="20.25" customHeight="1" x14ac:dyDescent="0.25">
      <c r="B7" s="434"/>
      <c r="C7" s="485"/>
      <c r="D7" s="487"/>
      <c r="E7" s="455"/>
    </row>
    <row r="8" spans="2:14" ht="23.25" customHeight="1" x14ac:dyDescent="0.25">
      <c r="B8" s="21" t="s">
        <v>207</v>
      </c>
      <c r="C8" s="120">
        <f>'[1]C-Mandamenti'!D10</f>
        <v>20230</v>
      </c>
      <c r="D8" s="249">
        <f>C8/$C$8</f>
        <v>1</v>
      </c>
      <c r="E8" s="39">
        <f>'[1]C-Mandamenti'!D10-'[1]C-Mandamenti'!C10</f>
        <v>-125</v>
      </c>
    </row>
    <row r="9" spans="2:14" ht="15.75" customHeight="1" x14ac:dyDescent="0.25">
      <c r="B9" s="23" t="s">
        <v>169</v>
      </c>
      <c r="C9" s="121">
        <f>'[1]C-Mandamenti'!D11</f>
        <v>3045</v>
      </c>
      <c r="D9" s="63">
        <f>C9/$C$8</f>
        <v>0.15051903114186851</v>
      </c>
      <c r="E9" s="40">
        <f>'[1]C-Mandamenti'!D11-'[1]C-Mandamenti'!C11</f>
        <v>-32</v>
      </c>
    </row>
    <row r="10" spans="2:14" ht="15.75" customHeight="1" x14ac:dyDescent="0.25">
      <c r="B10" s="23" t="s">
        <v>170</v>
      </c>
      <c r="C10" s="121">
        <f>'[1]C-Mandamenti'!D12</f>
        <v>1814</v>
      </c>
      <c r="D10" s="63">
        <f>C10/$C$8</f>
        <v>8.9668808699950572E-2</v>
      </c>
      <c r="E10" s="40">
        <f>'[1]C-Mandamenti'!D12-'[1]C-Mandamenti'!C12</f>
        <v>-4</v>
      </c>
    </row>
    <row r="11" spans="2:14" ht="15.75" customHeight="1" x14ac:dyDescent="0.25">
      <c r="B11" s="23" t="s">
        <v>3</v>
      </c>
      <c r="C11" s="121">
        <f>'[1]C-Mandamenti'!D13</f>
        <v>14274</v>
      </c>
      <c r="D11" s="63">
        <f>C11/$C$8</f>
        <v>0.70558576371725157</v>
      </c>
      <c r="E11" s="40">
        <f>'[1]C-Mandamenti'!D13-'[1]C-Mandamenti'!C13</f>
        <v>-81</v>
      </c>
    </row>
    <row r="12" spans="2:14" ht="14.25" customHeight="1" thickBot="1" x14ac:dyDescent="0.3">
      <c r="B12" s="24" t="s">
        <v>171</v>
      </c>
      <c r="C12" s="122">
        <f>'[1]C-Mandamenti'!D14</f>
        <v>1097</v>
      </c>
      <c r="D12" s="64">
        <f>C12/$C$8</f>
        <v>5.422639644092931E-2</v>
      </c>
      <c r="E12" s="41">
        <f>'[1]C-Mandamenti'!D14-'[1]C-Mandamenti'!C14</f>
        <v>-8</v>
      </c>
    </row>
    <row r="13" spans="2:14" ht="15" thickBot="1" x14ac:dyDescent="0.3">
      <c r="B13" s="13"/>
      <c r="F13" s="42"/>
    </row>
    <row r="14" spans="2:14" ht="19.5" customHeight="1" thickBot="1" x14ac:dyDescent="0.3">
      <c r="B14" s="475" t="s">
        <v>99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7"/>
    </row>
    <row r="15" spans="2:14" x14ac:dyDescent="0.25">
      <c r="D15" s="194"/>
      <c r="E15" s="194"/>
      <c r="F15" s="194"/>
      <c r="G15" s="1"/>
    </row>
    <row r="16" spans="2:14" x14ac:dyDescent="0.25">
      <c r="B16" s="14"/>
      <c r="C16" s="458" t="s">
        <v>172</v>
      </c>
      <c r="D16" s="459"/>
      <c r="E16" s="460"/>
      <c r="F16" s="458" t="s">
        <v>173</v>
      </c>
      <c r="G16" s="459"/>
      <c r="H16" s="460"/>
      <c r="I16" s="458" t="s">
        <v>69</v>
      </c>
      <c r="J16" s="459"/>
      <c r="K16" s="460"/>
      <c r="L16" s="458" t="s">
        <v>174</v>
      </c>
      <c r="M16" s="459"/>
      <c r="N16" s="460"/>
    </row>
    <row r="17" spans="2:14" ht="14.25" thickBot="1" x14ac:dyDescent="0.3">
      <c r="B17" s="1"/>
      <c r="C17" s="461"/>
      <c r="D17" s="462"/>
      <c r="E17" s="463"/>
      <c r="F17" s="461"/>
      <c r="G17" s="462"/>
      <c r="H17" s="463"/>
      <c r="I17" s="464"/>
      <c r="J17" s="465"/>
      <c r="K17" s="466"/>
      <c r="L17" s="464"/>
      <c r="M17" s="465"/>
      <c r="N17" s="466"/>
    </row>
    <row r="18" spans="2:14" ht="14.25" customHeight="1" x14ac:dyDescent="0.25">
      <c r="B18" s="433" t="s">
        <v>90</v>
      </c>
      <c r="C18" s="484" t="s">
        <v>278</v>
      </c>
      <c r="D18" s="486" t="s">
        <v>290</v>
      </c>
      <c r="E18" s="454" t="s">
        <v>280</v>
      </c>
      <c r="F18" s="484" t="s">
        <v>278</v>
      </c>
      <c r="G18" s="486" t="s">
        <v>290</v>
      </c>
      <c r="H18" s="454" t="s">
        <v>280</v>
      </c>
      <c r="I18" s="484" t="s">
        <v>278</v>
      </c>
      <c r="J18" s="486" t="s">
        <v>290</v>
      </c>
      <c r="K18" s="454" t="s">
        <v>280</v>
      </c>
      <c r="L18" s="484" t="s">
        <v>278</v>
      </c>
      <c r="M18" s="486" t="s">
        <v>290</v>
      </c>
      <c r="N18" s="454" t="s">
        <v>280</v>
      </c>
    </row>
    <row r="19" spans="2:14" ht="22.5" customHeight="1" x14ac:dyDescent="0.25">
      <c r="B19" s="434"/>
      <c r="C19" s="485"/>
      <c r="D19" s="487"/>
      <c r="E19" s="455"/>
      <c r="F19" s="485"/>
      <c r="G19" s="487"/>
      <c r="H19" s="455"/>
      <c r="I19" s="485"/>
      <c r="J19" s="487"/>
      <c r="K19" s="455"/>
      <c r="L19" s="485"/>
      <c r="M19" s="487"/>
      <c r="N19" s="455"/>
    </row>
    <row r="20" spans="2:14" ht="23.25" customHeight="1" x14ac:dyDescent="0.25">
      <c r="B20" s="21" t="s">
        <v>88</v>
      </c>
      <c r="C20" s="120">
        <f>'[1]C-Mandamenti'!D22</f>
        <v>3045</v>
      </c>
      <c r="D20" s="59">
        <f>C20/$C$20</f>
        <v>1</v>
      </c>
      <c r="E20" s="222">
        <f>'[1]C-Mandamenti'!D22-'[1]C-Mandamenti'!C22</f>
        <v>-32</v>
      </c>
      <c r="F20" s="120">
        <f>'[1]C-Mandamenti'!F22</f>
        <v>1814</v>
      </c>
      <c r="G20" s="59">
        <f>F20/$F$20</f>
        <v>1</v>
      </c>
      <c r="H20" s="222">
        <f>'[1]C-Mandamenti'!F22-'[1]C-Mandamenti'!E22</f>
        <v>-4</v>
      </c>
      <c r="I20" s="120">
        <f>'[1]C-Mandamenti'!H22</f>
        <v>14274</v>
      </c>
      <c r="J20" s="59">
        <f>I20/$I$20</f>
        <v>1</v>
      </c>
      <c r="K20" s="222">
        <f>'[1]C-Mandamenti'!H22-'[1]C-Mandamenti'!G22</f>
        <v>-81</v>
      </c>
      <c r="L20" s="120">
        <f>'[1]C-Mandamenti'!J22</f>
        <v>1097</v>
      </c>
      <c r="M20" s="59">
        <f>L20/$L$20</f>
        <v>1</v>
      </c>
      <c r="N20" s="60">
        <f>'[1]C-Mandamenti'!J22-'[1]C-Mandamenti'!I22</f>
        <v>-8</v>
      </c>
    </row>
    <row r="21" spans="2:14" ht="15" customHeight="1" x14ac:dyDescent="0.25">
      <c r="B21" s="180" t="s">
        <v>91</v>
      </c>
      <c r="C21" s="120">
        <f>'[1]C-Mandamenti'!D23</f>
        <v>546</v>
      </c>
      <c r="D21" s="68">
        <f>C21/$C$20</f>
        <v>0.1793103448275862</v>
      </c>
      <c r="E21" s="223">
        <f>'[1]C-Mandamenti'!D23-'[1]C-Mandamenti'!C23</f>
        <v>-4</v>
      </c>
      <c r="F21" s="120">
        <f>'[1]C-Mandamenti'!F23</f>
        <v>359</v>
      </c>
      <c r="G21" s="68">
        <f>F21/$F$20</f>
        <v>0.19790518191841236</v>
      </c>
      <c r="H21" s="223">
        <f>'[1]C-Mandamenti'!F23-'[1]C-Mandamenti'!E23</f>
        <v>-2</v>
      </c>
      <c r="I21" s="120">
        <f>'[1]C-Mandamenti'!H23</f>
        <v>2624</v>
      </c>
      <c r="J21" s="68">
        <f>I21/$I$20</f>
        <v>0.18383074120779039</v>
      </c>
      <c r="K21" s="223">
        <f>'[1]C-Mandamenti'!H23-'[1]C-Mandamenti'!G23</f>
        <v>-15</v>
      </c>
      <c r="L21" s="120">
        <f>'[1]C-Mandamenti'!J23</f>
        <v>261</v>
      </c>
      <c r="M21" s="68">
        <f>L21/$L$20</f>
        <v>0.23792160437556972</v>
      </c>
      <c r="N21" s="39">
        <f>'[1]C-Mandamenti'!J23-'[1]C-Mandamenti'!I23</f>
        <v>-4</v>
      </c>
    </row>
    <row r="22" spans="2:14" ht="14.25" x14ac:dyDescent="0.25">
      <c r="B22" s="180" t="s">
        <v>92</v>
      </c>
      <c r="C22" s="120">
        <f>'[1]C-Mandamenti'!D24</f>
        <v>1249</v>
      </c>
      <c r="D22" s="68">
        <f t="shared" ref="D22:D28" si="0">C22/$C$20</f>
        <v>0.4101806239737274</v>
      </c>
      <c r="E22" s="223">
        <f>'[1]C-Mandamenti'!D24-'[1]C-Mandamenti'!C24</f>
        <v>-1</v>
      </c>
      <c r="F22" s="120">
        <f>'[1]C-Mandamenti'!F24</f>
        <v>757</v>
      </c>
      <c r="G22" s="68">
        <f t="shared" ref="G22:G28" si="1">F22/$F$20</f>
        <v>0.41730981256890848</v>
      </c>
      <c r="H22" s="223">
        <f>'[1]C-Mandamenti'!F24-'[1]C-Mandamenti'!E24</f>
        <v>-2</v>
      </c>
      <c r="I22" s="120">
        <f>'[1]C-Mandamenti'!H24</f>
        <v>5967</v>
      </c>
      <c r="J22" s="68">
        <f t="shared" ref="J22:J28" si="2">I22/$I$20</f>
        <v>0.41803278688524592</v>
      </c>
      <c r="K22" s="223">
        <f>'[1]C-Mandamenti'!H24-'[1]C-Mandamenti'!G24</f>
        <v>-56</v>
      </c>
      <c r="L22" s="120">
        <f>'[1]C-Mandamenti'!J24</f>
        <v>378</v>
      </c>
      <c r="M22" s="68">
        <f t="shared" ref="M22:M28" si="3">L22/$L$20</f>
        <v>0.34457611668185961</v>
      </c>
      <c r="N22" s="39">
        <f>'[1]C-Mandamenti'!J24-'[1]C-Mandamenti'!I24</f>
        <v>-7</v>
      </c>
    </row>
    <row r="23" spans="2:14" x14ac:dyDescent="0.25">
      <c r="B23" s="107" t="s">
        <v>93</v>
      </c>
      <c r="C23" s="215">
        <f>'[1]C-Mandamenti'!D25</f>
        <v>468</v>
      </c>
      <c r="D23" s="110">
        <f t="shared" si="0"/>
        <v>0.15369458128078817</v>
      </c>
      <c r="E23" s="224">
        <f>'[1]C-Mandamenti'!D25-'[1]C-Mandamenti'!C25</f>
        <v>0</v>
      </c>
      <c r="F23" s="215">
        <f>'[1]C-Mandamenti'!F25</f>
        <v>224</v>
      </c>
      <c r="G23" s="110">
        <f t="shared" si="1"/>
        <v>0.12348401323042998</v>
      </c>
      <c r="H23" s="224">
        <f>'[1]C-Mandamenti'!F25-'[1]C-Mandamenti'!E25</f>
        <v>-1</v>
      </c>
      <c r="I23" s="215">
        <f>'[1]C-Mandamenti'!H25</f>
        <v>2180</v>
      </c>
      <c r="J23" s="110">
        <f t="shared" si="2"/>
        <v>0.15272523469244781</v>
      </c>
      <c r="K23" s="224">
        <f>'[1]C-Mandamenti'!H25-'[1]C-Mandamenti'!G25</f>
        <v>-34</v>
      </c>
      <c r="L23" s="215">
        <f>'[1]C-Mandamenti'!J25</f>
        <v>135</v>
      </c>
      <c r="M23" s="110">
        <f t="shared" si="3"/>
        <v>0.12306289881494986</v>
      </c>
      <c r="N23" s="112">
        <f>'[1]C-Mandamenti'!J25-'[1]C-Mandamenti'!I25</f>
        <v>0</v>
      </c>
    </row>
    <row r="24" spans="2:14" x14ac:dyDescent="0.25">
      <c r="B24" s="107" t="s">
        <v>94</v>
      </c>
      <c r="C24" s="215">
        <f>'[1]C-Mandamenti'!D26</f>
        <v>261</v>
      </c>
      <c r="D24" s="110">
        <f t="shared" si="0"/>
        <v>8.5714285714285715E-2</v>
      </c>
      <c r="E24" s="224">
        <f>'[1]C-Mandamenti'!D26-'[1]C-Mandamenti'!C26</f>
        <v>2</v>
      </c>
      <c r="F24" s="215">
        <f>'[1]C-Mandamenti'!F26</f>
        <v>256</v>
      </c>
      <c r="G24" s="110">
        <f t="shared" si="1"/>
        <v>0.14112458654906285</v>
      </c>
      <c r="H24" s="224">
        <f>'[1]C-Mandamenti'!F26-'[1]C-Mandamenti'!E26</f>
        <v>-1</v>
      </c>
      <c r="I24" s="215">
        <f>'[1]C-Mandamenti'!H26</f>
        <v>1354</v>
      </c>
      <c r="J24" s="110">
        <f t="shared" si="2"/>
        <v>9.4857783382373551E-2</v>
      </c>
      <c r="K24" s="224">
        <f>'[1]C-Mandamenti'!H26-'[1]C-Mandamenti'!G26</f>
        <v>-18</v>
      </c>
      <c r="L24" s="215">
        <f>'[1]C-Mandamenti'!J26</f>
        <v>85</v>
      </c>
      <c r="M24" s="110">
        <f t="shared" si="3"/>
        <v>7.7484047402005471E-2</v>
      </c>
      <c r="N24" s="112">
        <f>'[1]C-Mandamenti'!J26-'[1]C-Mandamenti'!I26</f>
        <v>-4</v>
      </c>
    </row>
    <row r="25" spans="2:14" x14ac:dyDescent="0.25">
      <c r="B25" s="107" t="s">
        <v>95</v>
      </c>
      <c r="C25" s="215">
        <f>'[1]C-Mandamenti'!D27</f>
        <v>53</v>
      </c>
      <c r="D25" s="110">
        <f t="shared" si="0"/>
        <v>1.7405582922824302E-2</v>
      </c>
      <c r="E25" s="224">
        <f>'[1]C-Mandamenti'!D27-'[1]C-Mandamenti'!C27</f>
        <v>1</v>
      </c>
      <c r="F25" s="215">
        <f>'[1]C-Mandamenti'!F27</f>
        <v>29</v>
      </c>
      <c r="G25" s="110">
        <f t="shared" si="1"/>
        <v>1.5986769570011026E-2</v>
      </c>
      <c r="H25" s="224">
        <f>'[1]C-Mandamenti'!F27-'[1]C-Mandamenti'!E27</f>
        <v>0</v>
      </c>
      <c r="I25" s="215">
        <f>'[1]C-Mandamenti'!H27</f>
        <v>318</v>
      </c>
      <c r="J25" s="110">
        <f t="shared" si="2"/>
        <v>2.2278268179907523E-2</v>
      </c>
      <c r="K25" s="224">
        <f>'[1]C-Mandamenti'!H27-'[1]C-Mandamenti'!G27</f>
        <v>1</v>
      </c>
      <c r="L25" s="215">
        <f>'[1]C-Mandamenti'!J27</f>
        <v>21</v>
      </c>
      <c r="M25" s="110">
        <f t="shared" si="3"/>
        <v>1.9143117593436645E-2</v>
      </c>
      <c r="N25" s="112">
        <f>'[1]C-Mandamenti'!J27-'[1]C-Mandamenti'!I27</f>
        <v>0</v>
      </c>
    </row>
    <row r="26" spans="2:14" x14ac:dyDescent="0.25">
      <c r="B26" s="107" t="s">
        <v>96</v>
      </c>
      <c r="C26" s="215">
        <f>'[1]C-Mandamenti'!D28</f>
        <v>252</v>
      </c>
      <c r="D26" s="110">
        <f t="shared" si="0"/>
        <v>8.2758620689655171E-2</v>
      </c>
      <c r="E26" s="224">
        <f>'[1]C-Mandamenti'!D28-'[1]C-Mandamenti'!C28</f>
        <v>-1</v>
      </c>
      <c r="F26" s="215">
        <f>'[1]C-Mandamenti'!F28</f>
        <v>126</v>
      </c>
      <c r="G26" s="110">
        <f t="shared" si="1"/>
        <v>6.9459757442116868E-2</v>
      </c>
      <c r="H26" s="224">
        <f>'[1]C-Mandamenti'!F28-'[1]C-Mandamenti'!E28</f>
        <v>-1</v>
      </c>
      <c r="I26" s="215">
        <f>'[1]C-Mandamenti'!H28</f>
        <v>1194</v>
      </c>
      <c r="J26" s="110">
        <f t="shared" si="2"/>
        <v>8.3648591845313161E-2</v>
      </c>
      <c r="K26" s="224">
        <f>'[1]C-Mandamenti'!H28-'[1]C-Mandamenti'!G28</f>
        <v>-10</v>
      </c>
      <c r="L26" s="215">
        <f>'[1]C-Mandamenti'!J28</f>
        <v>101</v>
      </c>
      <c r="M26" s="110">
        <f t="shared" si="3"/>
        <v>9.2069279854147673E-2</v>
      </c>
      <c r="N26" s="112">
        <f>'[1]C-Mandamenti'!J28-'[1]C-Mandamenti'!I28</f>
        <v>-2</v>
      </c>
    </row>
    <row r="27" spans="2:14" x14ac:dyDescent="0.25">
      <c r="B27" s="107" t="s">
        <v>97</v>
      </c>
      <c r="C27" s="215">
        <f>'[1]C-Mandamenti'!D29</f>
        <v>215</v>
      </c>
      <c r="D27" s="110">
        <f t="shared" si="0"/>
        <v>7.0607553366174053E-2</v>
      </c>
      <c r="E27" s="224">
        <f>'[1]C-Mandamenti'!D29-'[1]C-Mandamenti'!C29</f>
        <v>-3</v>
      </c>
      <c r="F27" s="215">
        <f>'[1]C-Mandamenti'!F29</f>
        <v>122</v>
      </c>
      <c r="G27" s="110">
        <f t="shared" si="1"/>
        <v>6.7254685777287757E-2</v>
      </c>
      <c r="H27" s="224">
        <f>'[1]C-Mandamenti'!F29-'[1]C-Mandamenti'!E29</f>
        <v>1</v>
      </c>
      <c r="I27" s="215">
        <f>'[1]C-Mandamenti'!H29</f>
        <v>921</v>
      </c>
      <c r="J27" s="110">
        <f t="shared" si="2"/>
        <v>6.4522908785203864E-2</v>
      </c>
      <c r="K27" s="224">
        <f>'[1]C-Mandamenti'!H29-'[1]C-Mandamenti'!G29</f>
        <v>5</v>
      </c>
      <c r="L27" s="215">
        <f>'[1]C-Mandamenti'!J29</f>
        <v>36</v>
      </c>
      <c r="M27" s="110">
        <f t="shared" si="3"/>
        <v>3.2816773017319965E-2</v>
      </c>
      <c r="N27" s="112">
        <f>'[1]C-Mandamenti'!J29-'[1]C-Mandamenti'!I29</f>
        <v>-1</v>
      </c>
    </row>
    <row r="28" spans="2:14" ht="15" thickBot="1" x14ac:dyDescent="0.3">
      <c r="B28" s="182" t="s">
        <v>12</v>
      </c>
      <c r="C28" s="216">
        <f>'[1]C-Mandamenti'!D30</f>
        <v>1250</v>
      </c>
      <c r="D28" s="183">
        <f t="shared" si="0"/>
        <v>0.41050903119868637</v>
      </c>
      <c r="E28" s="225">
        <f>'[1]C-Mandamenti'!D30-'[1]C-Mandamenti'!C30</f>
        <v>-27</v>
      </c>
      <c r="F28" s="216">
        <f>'[1]C-Mandamenti'!F30</f>
        <v>698</v>
      </c>
      <c r="G28" s="183">
        <f t="shared" si="1"/>
        <v>0.38478500551267913</v>
      </c>
      <c r="H28" s="225">
        <f>'[1]C-Mandamenti'!F30-'[1]C-Mandamenti'!E30</f>
        <v>0</v>
      </c>
      <c r="I28" s="216">
        <f>'[1]C-Mandamenti'!H30</f>
        <v>5683</v>
      </c>
      <c r="J28" s="183">
        <f t="shared" si="2"/>
        <v>0.39813647190696372</v>
      </c>
      <c r="K28" s="225">
        <f>'[1]C-Mandamenti'!H30-'[1]C-Mandamenti'!G30</f>
        <v>-10</v>
      </c>
      <c r="L28" s="216">
        <f>'[1]C-Mandamenti'!J30</f>
        <v>458</v>
      </c>
      <c r="M28" s="183">
        <f t="shared" si="3"/>
        <v>0.41750227894257064</v>
      </c>
      <c r="N28" s="184">
        <f>'[1]C-Mandamenti'!J30-'[1]C-Mandamenti'!I30</f>
        <v>3</v>
      </c>
    </row>
    <row r="29" spans="2:14" ht="14.25" x14ac:dyDescent="0.25">
      <c r="B29" s="1"/>
      <c r="D29" s="16"/>
      <c r="E29" s="16"/>
      <c r="F29" s="42"/>
      <c r="H29" s="19"/>
      <c r="I29" s="16"/>
      <c r="L29" s="16"/>
    </row>
    <row r="30" spans="2:14" x14ac:dyDescent="0.25">
      <c r="D30" s="194"/>
      <c r="E30" s="194"/>
      <c r="F30" s="194"/>
      <c r="G30" s="1"/>
      <c r="H30" s="194"/>
      <c r="I30" s="194"/>
    </row>
    <row r="31" spans="2:14" ht="65.25" customHeight="1" x14ac:dyDescent="0.25">
      <c r="B31" s="430" t="s">
        <v>285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</row>
    <row r="32" spans="2:14" ht="14.25" thickBot="1" x14ac:dyDescent="0.3">
      <c r="D32" s="194"/>
      <c r="E32" s="194"/>
      <c r="F32" s="194"/>
      <c r="G32" s="1"/>
      <c r="H32" s="194"/>
      <c r="I32" s="194"/>
    </row>
    <row r="33" spans="2:39" ht="19.5" customHeight="1" thickBot="1" x14ac:dyDescent="0.3">
      <c r="B33" s="475" t="s">
        <v>183</v>
      </c>
      <c r="C33" s="476"/>
      <c r="D33" s="476"/>
      <c r="E33" s="476"/>
      <c r="F33" s="476"/>
      <c r="G33" s="476"/>
      <c r="H33" s="477"/>
      <c r="I33" s="253"/>
      <c r="J33" s="72"/>
      <c r="P33" s="251"/>
      <c r="Q33" s="251"/>
      <c r="R33" s="251"/>
      <c r="S33" s="251"/>
      <c r="T33" s="251"/>
      <c r="U33" s="251"/>
    </row>
    <row r="34" spans="2:39" s="72" customFormat="1" ht="14.25" x14ac:dyDescent="0.25">
      <c r="I34" s="253"/>
      <c r="L34" s="248"/>
      <c r="M34" s="248"/>
      <c r="N34" s="247"/>
      <c r="O34" s="247"/>
      <c r="P34" s="251"/>
      <c r="Q34" s="251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s="72" customFormat="1" ht="32.25" customHeight="1" thickBot="1" x14ac:dyDescent="0.3">
      <c r="B35" s="443" t="s">
        <v>58</v>
      </c>
      <c r="C35" s="437" t="s">
        <v>26</v>
      </c>
      <c r="D35" s="439"/>
      <c r="E35" s="437" t="s">
        <v>27</v>
      </c>
      <c r="F35" s="439"/>
      <c r="G35" s="440" t="s">
        <v>35</v>
      </c>
      <c r="H35" s="439"/>
      <c r="I35" s="253"/>
      <c r="K35" s="2"/>
      <c r="L35" s="436" t="s">
        <v>58</v>
      </c>
      <c r="M35" s="382" t="s">
        <v>84</v>
      </c>
      <c r="N35" s="382" t="s">
        <v>85</v>
      </c>
      <c r="O35" s="383" t="s">
        <v>35</v>
      </c>
      <c r="P35" s="251"/>
      <c r="Q35" s="251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ht="32.25" customHeight="1" x14ac:dyDescent="0.25">
      <c r="B36" s="442"/>
      <c r="C36" s="123" t="s">
        <v>278</v>
      </c>
      <c r="D36" s="36" t="s">
        <v>280</v>
      </c>
      <c r="E36" s="123" t="s">
        <v>278</v>
      </c>
      <c r="F36" s="36" t="s">
        <v>280</v>
      </c>
      <c r="G36" s="123" t="s">
        <v>278</v>
      </c>
      <c r="H36" s="35" t="s">
        <v>281</v>
      </c>
      <c r="I36" s="251"/>
      <c r="K36" s="371"/>
      <c r="L36" s="448"/>
      <c r="M36" s="385" t="s">
        <v>278</v>
      </c>
      <c r="N36" s="385" t="s">
        <v>278</v>
      </c>
      <c r="O36" s="385" t="s">
        <v>278</v>
      </c>
      <c r="P36" s="251"/>
      <c r="Q36" s="251"/>
      <c r="R36" s="251"/>
      <c r="S36" s="251"/>
      <c r="T36" s="251"/>
      <c r="U36" s="251"/>
    </row>
    <row r="37" spans="2:39" s="72" customFormat="1" ht="27" customHeight="1" x14ac:dyDescent="0.25">
      <c r="B37" s="88" t="s">
        <v>57</v>
      </c>
      <c r="C37" s="127">
        <v>2480</v>
      </c>
      <c r="D37" s="51">
        <f>C37-M37</f>
        <v>145</v>
      </c>
      <c r="E37" s="127">
        <v>2150</v>
      </c>
      <c r="F37" s="51">
        <f>E37-N37</f>
        <v>-45</v>
      </c>
      <c r="G37" s="130">
        <f>C37-E37</f>
        <v>330</v>
      </c>
      <c r="H37" s="73">
        <f>G37-O37</f>
        <v>190</v>
      </c>
      <c r="I37" s="253"/>
      <c r="L37" s="389" t="s">
        <v>57</v>
      </c>
      <c r="M37" s="390">
        <v>2335</v>
      </c>
      <c r="N37" s="391">
        <v>2195</v>
      </c>
      <c r="O37" s="386">
        <f>M37-N37</f>
        <v>140</v>
      </c>
      <c r="P37" s="251"/>
      <c r="Q37" s="251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s="72" customFormat="1" ht="14.25" x14ac:dyDescent="0.25">
      <c r="B38" s="23" t="s">
        <v>169</v>
      </c>
      <c r="C38" s="128">
        <v>255</v>
      </c>
      <c r="D38" s="51">
        <f>C38-M38</f>
        <v>-30</v>
      </c>
      <c r="E38" s="128">
        <v>235</v>
      </c>
      <c r="F38" s="51">
        <f>E38-N38</f>
        <v>-5</v>
      </c>
      <c r="G38" s="131">
        <f>C38-E38</f>
        <v>20</v>
      </c>
      <c r="H38" s="73">
        <f>G38-O38</f>
        <v>-25</v>
      </c>
      <c r="I38" s="253"/>
      <c r="L38" s="387" t="s">
        <v>169</v>
      </c>
      <c r="M38" s="388">
        <v>285</v>
      </c>
      <c r="N38" s="388">
        <v>240</v>
      </c>
      <c r="O38" s="386">
        <f t="shared" ref="O38:O41" si="4">M38-N38</f>
        <v>45</v>
      </c>
      <c r="P38" s="251"/>
      <c r="Q38" s="251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s="72" customFormat="1" ht="14.25" x14ac:dyDescent="0.25">
      <c r="B39" s="23" t="s">
        <v>170</v>
      </c>
      <c r="C39" s="128">
        <v>165</v>
      </c>
      <c r="D39" s="51">
        <f>C39-M39</f>
        <v>0</v>
      </c>
      <c r="E39" s="128">
        <v>140</v>
      </c>
      <c r="F39" s="51">
        <f>E39-N39</f>
        <v>-35</v>
      </c>
      <c r="G39" s="131">
        <f>C39-E39</f>
        <v>25</v>
      </c>
      <c r="H39" s="73">
        <f>G39-O39</f>
        <v>35</v>
      </c>
      <c r="I39" s="253"/>
      <c r="L39" s="387" t="s">
        <v>170</v>
      </c>
      <c r="M39" s="388">
        <v>165</v>
      </c>
      <c r="N39" s="388">
        <v>175</v>
      </c>
      <c r="O39" s="386">
        <f t="shared" si="4"/>
        <v>-10</v>
      </c>
      <c r="P39" s="251"/>
      <c r="Q39" s="251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s="72" customFormat="1" ht="14.25" x14ac:dyDescent="0.25">
      <c r="B40" s="23" t="s">
        <v>3</v>
      </c>
      <c r="C40" s="128">
        <v>1970</v>
      </c>
      <c r="D40" s="51">
        <f>C40-M40</f>
        <v>210</v>
      </c>
      <c r="E40" s="128">
        <v>1710</v>
      </c>
      <c r="F40" s="51">
        <f>E40-N40</f>
        <v>30</v>
      </c>
      <c r="G40" s="131">
        <f>C40-E40</f>
        <v>260</v>
      </c>
      <c r="H40" s="73">
        <f>G40-O40</f>
        <v>180</v>
      </c>
      <c r="I40" s="253"/>
      <c r="L40" s="387" t="s">
        <v>3</v>
      </c>
      <c r="M40" s="388">
        <v>1760</v>
      </c>
      <c r="N40" s="388">
        <v>1680</v>
      </c>
      <c r="O40" s="386">
        <f t="shared" si="4"/>
        <v>80</v>
      </c>
      <c r="P40" s="251"/>
      <c r="Q40" s="251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72" customFormat="1" ht="15" thickBot="1" x14ac:dyDescent="0.3">
      <c r="B41" s="24" t="s">
        <v>171</v>
      </c>
      <c r="C41" s="129">
        <v>85</v>
      </c>
      <c r="D41" s="197">
        <f>C41-M41</f>
        <v>-35</v>
      </c>
      <c r="E41" s="129">
        <v>65</v>
      </c>
      <c r="F41" s="197">
        <f>E41-N41</f>
        <v>-30</v>
      </c>
      <c r="G41" s="132">
        <f>C41-E41</f>
        <v>20</v>
      </c>
      <c r="H41" s="105">
        <f>G41-O41</f>
        <v>-5</v>
      </c>
      <c r="I41" s="253"/>
      <c r="L41" s="387" t="s">
        <v>171</v>
      </c>
      <c r="M41" s="388">
        <v>120</v>
      </c>
      <c r="N41" s="388">
        <v>95</v>
      </c>
      <c r="O41" s="386">
        <f t="shared" si="4"/>
        <v>25</v>
      </c>
      <c r="P41" s="251"/>
      <c r="Q41" s="251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s="72" customFormat="1" ht="14.25" x14ac:dyDescent="0.25">
      <c r="I42" s="253"/>
      <c r="L42" s="248"/>
      <c r="M42" s="248"/>
      <c r="N42" s="247"/>
      <c r="O42" s="247"/>
      <c r="P42" s="251"/>
      <c r="Q42" s="251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s="72" customFormat="1" ht="32.25" customHeight="1" thickBot="1" x14ac:dyDescent="0.3">
      <c r="B43" s="443" t="s">
        <v>60</v>
      </c>
      <c r="C43" s="437" t="s">
        <v>26</v>
      </c>
      <c r="D43" s="439"/>
      <c r="E43" s="437" t="s">
        <v>27</v>
      </c>
      <c r="F43" s="439"/>
      <c r="G43" s="440" t="s">
        <v>35</v>
      </c>
      <c r="H43" s="439"/>
      <c r="I43" s="253"/>
      <c r="K43" s="2"/>
      <c r="L43" s="436" t="s">
        <v>60</v>
      </c>
      <c r="M43" s="382" t="s">
        <v>84</v>
      </c>
      <c r="N43" s="382" t="s">
        <v>85</v>
      </c>
      <c r="O43" s="383" t="s">
        <v>35</v>
      </c>
      <c r="P43" s="251"/>
      <c r="Q43" s="251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ht="32.25" customHeight="1" x14ac:dyDescent="0.25">
      <c r="B44" s="442"/>
      <c r="C44" s="123" t="s">
        <v>278</v>
      </c>
      <c r="D44" s="36" t="s">
        <v>280</v>
      </c>
      <c r="E44" s="123" t="s">
        <v>278</v>
      </c>
      <c r="F44" s="36" t="s">
        <v>280</v>
      </c>
      <c r="G44" s="123" t="s">
        <v>278</v>
      </c>
      <c r="H44" s="35" t="s">
        <v>281</v>
      </c>
      <c r="I44" s="253"/>
      <c r="J44" s="72"/>
      <c r="K44" s="371"/>
      <c r="L44" s="448"/>
      <c r="M44" s="385" t="s">
        <v>278</v>
      </c>
      <c r="N44" s="385" t="s">
        <v>278</v>
      </c>
      <c r="O44" s="385" t="s">
        <v>278</v>
      </c>
      <c r="P44" s="251"/>
      <c r="Q44" s="251"/>
      <c r="R44" s="251"/>
      <c r="S44" s="251"/>
      <c r="T44" s="251"/>
      <c r="U44" s="251"/>
    </row>
    <row r="45" spans="2:39" s="72" customFormat="1" ht="27" customHeight="1" x14ac:dyDescent="0.25">
      <c r="B45" s="88" t="s">
        <v>57</v>
      </c>
      <c r="C45" s="127">
        <v>320</v>
      </c>
      <c r="D45" s="51">
        <f>C45-M45</f>
        <v>-45</v>
      </c>
      <c r="E45" s="130">
        <v>245</v>
      </c>
      <c r="F45" s="51">
        <f>E45-N45</f>
        <v>-5</v>
      </c>
      <c r="G45" s="130">
        <f>C45-E45</f>
        <v>75</v>
      </c>
      <c r="H45" s="73">
        <f>G45-O45</f>
        <v>-40</v>
      </c>
      <c r="I45" s="253"/>
      <c r="L45" s="389" t="s">
        <v>57</v>
      </c>
      <c r="M45" s="390">
        <v>365</v>
      </c>
      <c r="N45" s="391">
        <v>250</v>
      </c>
      <c r="O45" s="386">
        <f>M45-N45</f>
        <v>115</v>
      </c>
      <c r="P45" s="251"/>
      <c r="Q45" s="251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s="72" customFormat="1" ht="14.25" x14ac:dyDescent="0.25">
      <c r="B46" s="23" t="s">
        <v>169</v>
      </c>
      <c r="C46" s="128">
        <v>80</v>
      </c>
      <c r="D46" s="51">
        <f>C46-M46</f>
        <v>10</v>
      </c>
      <c r="E46" s="128">
        <v>35</v>
      </c>
      <c r="F46" s="51">
        <f>E46-N46</f>
        <v>-25</v>
      </c>
      <c r="G46" s="131">
        <f>C46-E46</f>
        <v>45</v>
      </c>
      <c r="H46" s="73">
        <f>G46-O46</f>
        <v>35</v>
      </c>
      <c r="I46" s="253"/>
      <c r="L46" s="387" t="s">
        <v>169</v>
      </c>
      <c r="M46" s="388">
        <v>70</v>
      </c>
      <c r="N46" s="388">
        <v>60</v>
      </c>
      <c r="O46" s="386">
        <f t="shared" ref="O46:O49" si="5">M46-N46</f>
        <v>10</v>
      </c>
      <c r="P46" s="251"/>
      <c r="Q46" s="251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s="72" customFormat="1" ht="14.25" x14ac:dyDescent="0.25">
      <c r="B47" s="23" t="s">
        <v>170</v>
      </c>
      <c r="C47" s="128">
        <v>25</v>
      </c>
      <c r="D47" s="51">
        <f>C47-M47</f>
        <v>-5</v>
      </c>
      <c r="E47" s="128">
        <v>15</v>
      </c>
      <c r="F47" s="51">
        <f>E47-N47</f>
        <v>-5</v>
      </c>
      <c r="G47" s="131">
        <f>C47-E47</f>
        <v>10</v>
      </c>
      <c r="H47" s="73">
        <f>G47-O47</f>
        <v>0</v>
      </c>
      <c r="I47" s="253"/>
      <c r="L47" s="387" t="s">
        <v>170</v>
      </c>
      <c r="M47" s="388">
        <v>30</v>
      </c>
      <c r="N47" s="388">
        <v>20</v>
      </c>
      <c r="O47" s="386">
        <f t="shared" si="5"/>
        <v>10</v>
      </c>
      <c r="P47" s="251"/>
      <c r="Q47" s="251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s="72" customFormat="1" ht="14.25" x14ac:dyDescent="0.25">
      <c r="B48" s="23" t="s">
        <v>3</v>
      </c>
      <c r="C48" s="128">
        <v>195</v>
      </c>
      <c r="D48" s="51">
        <f>C48-M48</f>
        <v>-55</v>
      </c>
      <c r="E48" s="128">
        <v>190</v>
      </c>
      <c r="F48" s="51">
        <f>E48-N48</f>
        <v>35</v>
      </c>
      <c r="G48" s="131">
        <f>C48-E48</f>
        <v>5</v>
      </c>
      <c r="H48" s="73">
        <f>G48-O48</f>
        <v>-90</v>
      </c>
      <c r="I48" s="253"/>
      <c r="L48" s="387" t="s">
        <v>3</v>
      </c>
      <c r="M48" s="388">
        <v>250</v>
      </c>
      <c r="N48" s="388">
        <v>155</v>
      </c>
      <c r="O48" s="386">
        <f t="shared" si="5"/>
        <v>95</v>
      </c>
      <c r="P48" s="251"/>
      <c r="Q48" s="25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72" customFormat="1" ht="15" thickBot="1" x14ac:dyDescent="0.3">
      <c r="B49" s="24" t="s">
        <v>171</v>
      </c>
      <c r="C49" s="129">
        <v>20</v>
      </c>
      <c r="D49" s="197">
        <f>C49-M49</f>
        <v>5</v>
      </c>
      <c r="E49" s="129">
        <v>5</v>
      </c>
      <c r="F49" s="197">
        <f>E49-N49</f>
        <v>-5</v>
      </c>
      <c r="G49" s="132">
        <f>C49-E49</f>
        <v>15</v>
      </c>
      <c r="H49" s="105">
        <f>G49-O49</f>
        <v>10</v>
      </c>
      <c r="I49" s="253"/>
      <c r="L49" s="387" t="s">
        <v>171</v>
      </c>
      <c r="M49" s="388">
        <v>15</v>
      </c>
      <c r="N49" s="388">
        <v>10</v>
      </c>
      <c r="O49" s="386">
        <f t="shared" si="5"/>
        <v>5</v>
      </c>
      <c r="P49" s="251"/>
      <c r="Q49" s="251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s="72" customFormat="1" ht="14.25" x14ac:dyDescent="0.25">
      <c r="I50" s="253"/>
      <c r="L50" s="248"/>
      <c r="M50" s="248"/>
      <c r="N50" s="248"/>
      <c r="O50" s="248"/>
      <c r="P50" s="253"/>
      <c r="Q50" s="253"/>
      <c r="R50" s="253"/>
      <c r="S50" s="253"/>
      <c r="T50" s="253"/>
      <c r="U50" s="253"/>
    </row>
    <row r="51" spans="2:39" s="72" customFormat="1" ht="32.25" customHeight="1" thickBot="1" x14ac:dyDescent="0.3">
      <c r="B51" s="443" t="s">
        <v>59</v>
      </c>
      <c r="C51" s="437" t="s">
        <v>26</v>
      </c>
      <c r="D51" s="439"/>
      <c r="E51" s="437" t="s">
        <v>27</v>
      </c>
      <c r="F51" s="439"/>
      <c r="G51" s="440" t="s">
        <v>35</v>
      </c>
      <c r="H51" s="439"/>
      <c r="I51" s="253"/>
      <c r="K51" s="2"/>
      <c r="L51" s="436" t="s">
        <v>59</v>
      </c>
      <c r="M51" s="382" t="s">
        <v>84</v>
      </c>
      <c r="N51" s="382" t="s">
        <v>85</v>
      </c>
      <c r="O51" s="383" t="s">
        <v>35</v>
      </c>
      <c r="P51" s="251"/>
      <c r="Q51" s="251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ht="32.25" customHeight="1" x14ac:dyDescent="0.25">
      <c r="B52" s="442"/>
      <c r="C52" s="123" t="s">
        <v>278</v>
      </c>
      <c r="D52" s="36" t="s">
        <v>280</v>
      </c>
      <c r="E52" s="123" t="s">
        <v>278</v>
      </c>
      <c r="F52" s="36" t="s">
        <v>280</v>
      </c>
      <c r="G52" s="123" t="s">
        <v>278</v>
      </c>
      <c r="H52" s="35" t="s">
        <v>281</v>
      </c>
      <c r="I52" s="253"/>
      <c r="J52" s="72"/>
      <c r="K52" s="371"/>
      <c r="L52" s="448"/>
      <c r="M52" s="385" t="s">
        <v>278</v>
      </c>
      <c r="N52" s="385" t="s">
        <v>278</v>
      </c>
      <c r="O52" s="385" t="s">
        <v>278</v>
      </c>
      <c r="P52" s="251"/>
      <c r="Q52" s="251"/>
      <c r="R52" s="251"/>
      <c r="S52" s="251"/>
      <c r="T52" s="251"/>
      <c r="U52" s="251"/>
    </row>
    <row r="53" spans="2:39" s="72" customFormat="1" ht="27" customHeight="1" x14ac:dyDescent="0.25">
      <c r="B53" s="88" t="s">
        <v>57</v>
      </c>
      <c r="C53" s="127">
        <v>25</v>
      </c>
      <c r="D53" s="51">
        <f>C53-M53</f>
        <v>0</v>
      </c>
      <c r="E53" s="130">
        <v>25</v>
      </c>
      <c r="F53" s="51">
        <f>E53-N53</f>
        <v>-15</v>
      </c>
      <c r="G53" s="130">
        <f>C53-E53</f>
        <v>0</v>
      </c>
      <c r="H53" s="73">
        <f>G53-O53</f>
        <v>15</v>
      </c>
      <c r="I53" s="253"/>
      <c r="L53" s="389" t="s">
        <v>57</v>
      </c>
      <c r="M53" s="390">
        <v>25</v>
      </c>
      <c r="N53" s="391">
        <v>40</v>
      </c>
      <c r="O53" s="386">
        <f t="shared" ref="O53:O57" si="6">M53-N53</f>
        <v>-15</v>
      </c>
      <c r="P53" s="251"/>
      <c r="Q53" s="251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4.25" x14ac:dyDescent="0.25">
      <c r="B54" s="23" t="s">
        <v>169</v>
      </c>
      <c r="C54" s="128">
        <v>0</v>
      </c>
      <c r="D54" s="51">
        <f>C54-M54</f>
        <v>-15</v>
      </c>
      <c r="E54" s="128">
        <v>0</v>
      </c>
      <c r="F54" s="51">
        <f>E54-N54</f>
        <v>-20</v>
      </c>
      <c r="G54" s="131">
        <f>C54-E54</f>
        <v>0</v>
      </c>
      <c r="H54" s="73">
        <f>G54-O54</f>
        <v>5</v>
      </c>
      <c r="I54" s="253"/>
      <c r="L54" s="387" t="s">
        <v>169</v>
      </c>
      <c r="M54" s="388">
        <v>15</v>
      </c>
      <c r="N54" s="388">
        <v>20</v>
      </c>
      <c r="O54" s="386">
        <f t="shared" si="6"/>
        <v>-5</v>
      </c>
      <c r="P54" s="251"/>
      <c r="Q54" s="251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4.25" x14ac:dyDescent="0.25">
      <c r="B55" s="23" t="s">
        <v>170</v>
      </c>
      <c r="C55" s="128">
        <v>0</v>
      </c>
      <c r="D55" s="51">
        <f>C55-M55</f>
        <v>0</v>
      </c>
      <c r="E55" s="128">
        <v>0</v>
      </c>
      <c r="F55" s="51">
        <f>E55-N55</f>
        <v>0</v>
      </c>
      <c r="G55" s="131">
        <f>C55-E55</f>
        <v>0</v>
      </c>
      <c r="H55" s="73">
        <f>G55-O55</f>
        <v>0</v>
      </c>
      <c r="I55" s="253"/>
      <c r="L55" s="387" t="s">
        <v>170</v>
      </c>
      <c r="M55" s="388">
        <v>0</v>
      </c>
      <c r="N55" s="388">
        <v>0</v>
      </c>
      <c r="O55" s="386">
        <f t="shared" si="6"/>
        <v>0</v>
      </c>
      <c r="P55" s="251"/>
      <c r="Q55" s="13"/>
      <c r="R55" s="1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14.25" x14ac:dyDescent="0.25">
      <c r="B56" s="23" t="s">
        <v>3</v>
      </c>
      <c r="C56" s="128">
        <v>20</v>
      </c>
      <c r="D56" s="51">
        <f>C56-M56</f>
        <v>10</v>
      </c>
      <c r="E56" s="128">
        <v>20</v>
      </c>
      <c r="F56" s="51">
        <f>E56-N56</f>
        <v>5</v>
      </c>
      <c r="G56" s="131">
        <f>C56-E56</f>
        <v>0</v>
      </c>
      <c r="H56" s="73">
        <f>G56-O56</f>
        <v>5</v>
      </c>
      <c r="I56" s="253"/>
      <c r="L56" s="387" t="s">
        <v>3</v>
      </c>
      <c r="M56" s="388">
        <v>10</v>
      </c>
      <c r="N56" s="388">
        <v>15</v>
      </c>
      <c r="O56" s="386">
        <f t="shared" si="6"/>
        <v>-5</v>
      </c>
      <c r="P56" s="251"/>
      <c r="Q56" s="13"/>
      <c r="R56" s="1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s="72" customFormat="1" ht="15" thickBot="1" x14ac:dyDescent="0.3">
      <c r="B57" s="24" t="s">
        <v>171</v>
      </c>
      <c r="C57" s="129">
        <v>0</v>
      </c>
      <c r="D57" s="197">
        <f>C57-M57</f>
        <v>0</v>
      </c>
      <c r="E57" s="129">
        <v>0</v>
      </c>
      <c r="F57" s="197">
        <f>E57-N57</f>
        <v>0</v>
      </c>
      <c r="G57" s="132">
        <f>C57-E57</f>
        <v>0</v>
      </c>
      <c r="H57" s="105">
        <f>G57-O57</f>
        <v>0</v>
      </c>
      <c r="I57" s="253"/>
      <c r="L57" s="387" t="s">
        <v>171</v>
      </c>
      <c r="M57" s="388">
        <v>0</v>
      </c>
      <c r="N57" s="388">
        <v>0</v>
      </c>
      <c r="O57" s="386">
        <f t="shared" si="6"/>
        <v>0</v>
      </c>
      <c r="P57" s="251"/>
      <c r="Q57" s="13"/>
      <c r="R57" s="1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14.25" x14ac:dyDescent="0.25">
      <c r="I58" s="253"/>
      <c r="J58" s="72"/>
      <c r="L58" s="247"/>
      <c r="M58" s="247"/>
      <c r="N58" s="247"/>
      <c r="O58" s="247"/>
      <c r="P58" s="251"/>
      <c r="Q58" s="13"/>
      <c r="R58" s="13"/>
    </row>
    <row r="59" spans="2:39" ht="14.25" x14ac:dyDescent="0.25">
      <c r="G59" s="296"/>
      <c r="H59" s="296"/>
      <c r="I59" s="297"/>
      <c r="J59" s="72"/>
      <c r="L59" s="247"/>
      <c r="M59" s="247"/>
      <c r="N59" s="247"/>
      <c r="O59" s="247"/>
      <c r="P59" s="251"/>
      <c r="Q59" s="13"/>
      <c r="R59" s="13"/>
    </row>
    <row r="60" spans="2:39" x14ac:dyDescent="0.25">
      <c r="H60" s="296"/>
      <c r="I60" s="296"/>
      <c r="J60" s="299"/>
      <c r="K60" s="251"/>
      <c r="L60" s="247"/>
      <c r="M60" s="247"/>
      <c r="N60" s="247"/>
      <c r="O60" s="247"/>
      <c r="P60" s="251"/>
      <c r="Q60" s="13"/>
      <c r="R60" s="13"/>
    </row>
    <row r="61" spans="2:39" x14ac:dyDescent="0.25">
      <c r="J61" s="13"/>
      <c r="K61" s="251"/>
      <c r="L61" s="247"/>
      <c r="M61" s="247"/>
      <c r="N61" s="247"/>
      <c r="O61" s="247"/>
      <c r="P61" s="251"/>
    </row>
    <row r="62" spans="2:39" x14ac:dyDescent="0.25">
      <c r="J62" s="13"/>
      <c r="K62" s="251"/>
      <c r="L62" s="251"/>
      <c r="M62" s="251"/>
      <c r="N62" s="251"/>
      <c r="O62" s="251"/>
      <c r="P62" s="251"/>
    </row>
    <row r="63" spans="2:39" x14ac:dyDescent="0.25">
      <c r="H63" s="296"/>
      <c r="I63" s="296"/>
      <c r="J63" s="299"/>
      <c r="K63" s="251"/>
      <c r="L63" s="251"/>
      <c r="M63" s="251"/>
      <c r="N63" s="251"/>
      <c r="O63" s="251"/>
      <c r="P63" s="251"/>
    </row>
    <row r="64" spans="2:39" x14ac:dyDescent="0.25">
      <c r="G64" s="296"/>
      <c r="H64" s="296"/>
      <c r="I64" s="296"/>
      <c r="J64" s="13"/>
      <c r="K64" s="251"/>
      <c r="L64" s="251"/>
      <c r="M64" s="251"/>
      <c r="N64" s="251"/>
      <c r="O64" s="251"/>
      <c r="P64" s="251"/>
    </row>
    <row r="65" spans="5:16" x14ac:dyDescent="0.25">
      <c r="E65" s="296"/>
      <c r="G65" s="296"/>
      <c r="H65" s="296"/>
      <c r="I65" s="296"/>
      <c r="J65" s="299"/>
      <c r="K65" s="251"/>
      <c r="L65" s="251"/>
      <c r="M65" s="251"/>
      <c r="N65" s="251"/>
      <c r="O65" s="251"/>
      <c r="P65" s="251"/>
    </row>
    <row r="66" spans="5:16" x14ac:dyDescent="0.25">
      <c r="H66" s="296"/>
      <c r="I66" s="296"/>
      <c r="K66" s="251"/>
      <c r="L66" s="251"/>
      <c r="M66" s="251"/>
      <c r="N66" s="251"/>
      <c r="O66" s="251"/>
      <c r="P66" s="251"/>
    </row>
    <row r="67" spans="5:16" x14ac:dyDescent="0.25">
      <c r="J67" s="296"/>
      <c r="K67" s="13"/>
      <c r="L67" s="13"/>
      <c r="M67" s="13"/>
      <c r="N67" s="13"/>
      <c r="O67" s="13"/>
    </row>
    <row r="68" spans="5:16" x14ac:dyDescent="0.25">
      <c r="J68" s="296"/>
    </row>
  </sheetData>
  <sheetProtection sheet="1" objects="1" scenarios="1"/>
  <mergeCells count="41">
    <mergeCell ref="B14:N14"/>
    <mergeCell ref="C16:E17"/>
    <mergeCell ref="B2:N2"/>
    <mergeCell ref="B6:B7"/>
    <mergeCell ref="C6:C7"/>
    <mergeCell ref="D6:D7"/>
    <mergeCell ref="E6:E7"/>
    <mergeCell ref="B4:E4"/>
    <mergeCell ref="B31:N31"/>
    <mergeCell ref="B33:H33"/>
    <mergeCell ref="B35:B36"/>
    <mergeCell ref="C35:D35"/>
    <mergeCell ref="E35:F35"/>
    <mergeCell ref="G35:H35"/>
    <mergeCell ref="L35:L36"/>
    <mergeCell ref="B51:B52"/>
    <mergeCell ref="C51:D51"/>
    <mergeCell ref="E51:F51"/>
    <mergeCell ref="G51:H51"/>
    <mergeCell ref="L51:L52"/>
    <mergeCell ref="B43:B44"/>
    <mergeCell ref="C43:D43"/>
    <mergeCell ref="E43:F43"/>
    <mergeCell ref="G43:H43"/>
    <mergeCell ref="L43:L44"/>
    <mergeCell ref="N18:N19"/>
    <mergeCell ref="F16:H17"/>
    <mergeCell ref="I16:K17"/>
    <mergeCell ref="L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TERZIARIO</vt:lpstr>
      <vt:lpstr>Unità locali</vt:lpstr>
      <vt:lpstr>Imprenditori</vt:lpstr>
      <vt:lpstr>Mercato del lavoro</vt:lpstr>
      <vt:lpstr>Mandamenti</vt:lpstr>
      <vt:lpstr>COMMERCIO</vt:lpstr>
      <vt:lpstr>C-Unità locali</vt:lpstr>
      <vt:lpstr>C-Mercato del lavoro</vt:lpstr>
      <vt:lpstr>C-Mandamenti</vt:lpstr>
      <vt:lpstr>TURISMO</vt:lpstr>
      <vt:lpstr>T-Unità locali</vt:lpstr>
      <vt:lpstr>T-Mercato del lavoro</vt:lpstr>
      <vt:lpstr>T-Mandamenti</vt:lpstr>
      <vt:lpstr>SERVIZI</vt:lpstr>
      <vt:lpstr>S-Unità locali</vt:lpstr>
      <vt:lpstr>S-Mercato del lavoro</vt:lpstr>
      <vt:lpstr>S-Mandamenti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dcterms:created xsi:type="dcterms:W3CDTF">2011-12-06T14:39:47Z</dcterms:created>
  <dcterms:modified xsi:type="dcterms:W3CDTF">2023-06-19T09:46:27Z</dcterms:modified>
</cp:coreProperties>
</file>